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05" yWindow="15" windowWidth="12480" windowHeight="12285"/>
  </bookViews>
  <sheets>
    <sheet name="Общая" sheetId="10" r:id="rId1"/>
    <sheet name="Товарная структура стоим" sheetId="29" r:id="rId2"/>
    <sheet name="Товарная структура вес" sheetId="13" r:id="rId3"/>
    <sheet name="Осн. партнеры России" sheetId="38" r:id="rId4"/>
    <sheet name="Осн. партнёры Киргизии" sheetId="37" r:id="rId5"/>
  </sheets>
  <definedNames>
    <definedName name="_xlnm.Print_Titles" localSheetId="4">'Осн. партнёры Киргизии'!#REF!</definedName>
  </definedNames>
  <calcPr calcId="152511"/>
</workbook>
</file>

<file path=xl/calcChain.xml><?xml version="1.0" encoding="utf-8"?>
<calcChain xmlns="http://schemas.openxmlformats.org/spreadsheetml/2006/main">
  <c r="E64" i="38" l="1"/>
  <c r="D64" i="38"/>
  <c r="C64" i="38"/>
  <c r="F63" i="38"/>
  <c r="E44" i="38"/>
  <c r="D44" i="38"/>
  <c r="C44" i="38"/>
  <c r="F43" i="38"/>
  <c r="C24" i="38"/>
  <c r="D24" i="38"/>
  <c r="E24" i="38"/>
  <c r="F23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K6" i="13" l="1"/>
  <c r="L33" i="13"/>
  <c r="L18" i="13"/>
  <c r="L11" i="13"/>
  <c r="L12" i="13"/>
  <c r="L19" i="29"/>
  <c r="L36" i="29"/>
  <c r="E25" i="10" l="1"/>
  <c r="D26" i="10"/>
  <c r="D24" i="10"/>
  <c r="D22" i="10"/>
  <c r="L49" i="13"/>
  <c r="L48" i="13"/>
  <c r="L46" i="13"/>
  <c r="L45" i="13"/>
  <c r="L44" i="13"/>
  <c r="L43" i="13"/>
  <c r="L42" i="13"/>
  <c r="L41" i="13"/>
  <c r="L39" i="13"/>
  <c r="L38" i="13"/>
  <c r="L37" i="13"/>
  <c r="L36" i="13"/>
  <c r="L35" i="13"/>
  <c r="L34" i="13"/>
  <c r="L32" i="13"/>
  <c r="L31" i="13"/>
  <c r="L28" i="13"/>
  <c r="L27" i="13"/>
  <c r="L26" i="13"/>
  <c r="L25" i="13"/>
  <c r="L24" i="13"/>
  <c r="L22" i="13"/>
  <c r="L21" i="13"/>
  <c r="L20" i="13"/>
  <c r="L19" i="13"/>
  <c r="L17" i="13"/>
  <c r="L16" i="13"/>
  <c r="L15" i="13"/>
  <c r="L14" i="13"/>
  <c r="L13" i="13"/>
  <c r="L10" i="13"/>
  <c r="L9" i="13"/>
  <c r="L8" i="13"/>
  <c r="L50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5" i="29"/>
  <c r="L34" i="29"/>
  <c r="L33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8" i="29"/>
  <c r="L17" i="29"/>
  <c r="L16" i="29"/>
  <c r="L15" i="29"/>
  <c r="L14" i="29"/>
  <c r="L13" i="29"/>
  <c r="L12" i="29"/>
  <c r="L11" i="29"/>
  <c r="L10" i="29"/>
  <c r="L9" i="29"/>
  <c r="L8" i="29"/>
  <c r="E30" i="10"/>
  <c r="E29" i="10"/>
  <c r="E28" i="10"/>
  <c r="E27" i="10"/>
  <c r="E23" i="10"/>
  <c r="E21" i="10"/>
  <c r="E20" i="10"/>
  <c r="E17" i="10"/>
  <c r="E16" i="10"/>
  <c r="E15" i="10"/>
  <c r="E14" i="10"/>
  <c r="E12" i="10"/>
  <c r="E10" i="10"/>
  <c r="E8" i="10"/>
  <c r="E7" i="10"/>
  <c r="D13" i="10"/>
  <c r="D11" i="10"/>
  <c r="D9" i="10"/>
  <c r="I58" i="37" l="1"/>
  <c r="E58" i="37"/>
  <c r="I57" i="37"/>
  <c r="E57" i="37"/>
  <c r="I56" i="37"/>
  <c r="E56" i="37"/>
  <c r="I55" i="37"/>
  <c r="E55" i="37"/>
  <c r="I54" i="37"/>
  <c r="E54" i="37"/>
  <c r="I53" i="37"/>
  <c r="E53" i="37"/>
  <c r="I52" i="37"/>
  <c r="E52" i="37"/>
  <c r="I51" i="37"/>
  <c r="E51" i="37"/>
  <c r="I50" i="37"/>
  <c r="E50" i="37"/>
  <c r="I49" i="37"/>
  <c r="E49" i="37"/>
  <c r="I48" i="37"/>
  <c r="E48" i="37"/>
  <c r="I47" i="37"/>
  <c r="E47" i="37"/>
  <c r="I46" i="37"/>
  <c r="E46" i="37"/>
  <c r="H45" i="37"/>
  <c r="G45" i="37"/>
  <c r="D45" i="37"/>
  <c r="C45" i="37"/>
  <c r="I44" i="37"/>
  <c r="E44" i="37"/>
  <c r="I43" i="37"/>
  <c r="E43" i="37"/>
  <c r="I42" i="37"/>
  <c r="E42" i="37"/>
  <c r="I40" i="37"/>
  <c r="E40" i="37"/>
  <c r="I39" i="37"/>
  <c r="E39" i="37"/>
  <c r="I38" i="37"/>
  <c r="E38" i="37"/>
  <c r="I37" i="37"/>
  <c r="E37" i="37"/>
  <c r="I36" i="37"/>
  <c r="E36" i="37"/>
  <c r="I35" i="37"/>
  <c r="E35" i="37"/>
  <c r="I34" i="37"/>
  <c r="E34" i="37"/>
  <c r="I33" i="37"/>
  <c r="E33" i="37"/>
  <c r="I32" i="37"/>
  <c r="E32" i="37"/>
  <c r="H31" i="37"/>
  <c r="G31" i="37"/>
  <c r="D31" i="37"/>
  <c r="C31" i="37"/>
  <c r="I30" i="37"/>
  <c r="E30" i="37"/>
  <c r="I29" i="37"/>
  <c r="E29" i="37"/>
  <c r="I28" i="37"/>
  <c r="E28" i="37"/>
  <c r="I27" i="37"/>
  <c r="E27" i="37"/>
  <c r="I26" i="37"/>
  <c r="E26" i="37"/>
  <c r="I25" i="37"/>
  <c r="E25" i="37"/>
  <c r="I24" i="37"/>
  <c r="E24" i="37"/>
  <c r="I22" i="37"/>
  <c r="E22" i="37"/>
  <c r="I21" i="37"/>
  <c r="E21" i="37"/>
  <c r="I20" i="37"/>
  <c r="E20" i="37"/>
  <c r="I19" i="37"/>
  <c r="E19" i="37"/>
  <c r="I18" i="37"/>
  <c r="E18" i="37"/>
  <c r="I17" i="37"/>
  <c r="E17" i="37"/>
  <c r="I16" i="37"/>
  <c r="E16" i="37"/>
  <c r="I15" i="37"/>
  <c r="E15" i="37"/>
  <c r="I14" i="37"/>
  <c r="E14" i="37"/>
  <c r="I13" i="37"/>
  <c r="E13" i="37"/>
  <c r="I12" i="37"/>
  <c r="E12" i="37"/>
  <c r="I11" i="37"/>
  <c r="E11" i="37"/>
  <c r="I10" i="37"/>
  <c r="E10" i="37"/>
  <c r="H9" i="37"/>
  <c r="G9" i="37"/>
  <c r="D9" i="37"/>
  <c r="C9" i="37"/>
  <c r="I8" i="37"/>
  <c r="E8" i="37"/>
  <c r="I7" i="37"/>
  <c r="E7" i="37"/>
  <c r="I6" i="37"/>
  <c r="E6" i="37"/>
  <c r="K6" i="29" l="1"/>
  <c r="J6" i="29"/>
  <c r="I6" i="29"/>
  <c r="H6" i="29"/>
  <c r="G6" i="29"/>
  <c r="F6" i="29"/>
  <c r="E6" i="29"/>
  <c r="D6" i="29"/>
  <c r="C6" i="29"/>
  <c r="L6" i="29" l="1"/>
  <c r="D6" i="13" l="1"/>
  <c r="E6" i="13"/>
  <c r="F6" i="13"/>
  <c r="G6" i="13"/>
  <c r="H6" i="13"/>
  <c r="I6" i="13"/>
  <c r="J6" i="13"/>
  <c r="L6" i="13" s="1"/>
  <c r="C6" i="13"/>
  <c r="B22" i="10" l="1"/>
  <c r="B9" i="10"/>
  <c r="C9" i="10"/>
  <c r="B26" i="10" l="1"/>
  <c r="B24" i="10"/>
  <c r="C26" i="10"/>
  <c r="C24" i="10"/>
  <c r="C22" i="10"/>
  <c r="C13" i="10"/>
  <c r="B13" i="10"/>
  <c r="C11" i="10"/>
  <c r="B11" i="10"/>
</calcChain>
</file>

<file path=xl/sharedStrings.xml><?xml version="1.0" encoding="utf-8"?>
<sst xmlns="http://schemas.openxmlformats.org/spreadsheetml/2006/main" count="332" uniqueCount="151">
  <si>
    <t>ОБОРОТ</t>
  </si>
  <si>
    <t>ЭКСПОРТ</t>
  </si>
  <si>
    <t>ИМПОРТ</t>
  </si>
  <si>
    <t>2013 г.</t>
  </si>
  <si>
    <t>темп
2014/13</t>
  </si>
  <si>
    <t>Сырьевой</t>
  </si>
  <si>
    <t>доля</t>
  </si>
  <si>
    <t>Неэнергетические товары</t>
  </si>
  <si>
    <t>Несырьевой</t>
  </si>
  <si>
    <t>Продукция с высокой степенью обработки</t>
  </si>
  <si>
    <t>Высокотехнологичные товары</t>
  </si>
  <si>
    <t>Инновационные товары</t>
  </si>
  <si>
    <t>Машинно-техническая продукция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</si>
  <si>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</si>
  <si>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</si>
  <si>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</si>
  <si>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</si>
  <si>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</si>
  <si>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</si>
  <si>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</si>
  <si>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01-24</t>
  </si>
  <si>
    <t>Продовольственные товары и с/х сырье</t>
  </si>
  <si>
    <t>25-27</t>
  </si>
  <si>
    <t>Минеральные продукты</t>
  </si>
  <si>
    <t xml:space="preserve">   Топливно-энергетические товары</t>
  </si>
  <si>
    <t>28-40</t>
  </si>
  <si>
    <t>Продукция химической промышленности, каучук</t>
  </si>
  <si>
    <t>41-43</t>
  </si>
  <si>
    <t>Кожевенное сырье, пушнина и изделия из них</t>
  </si>
  <si>
    <t>44-49</t>
  </si>
  <si>
    <t>Древесина и целлюлозо-бумажные изделия</t>
  </si>
  <si>
    <t>50-67</t>
  </si>
  <si>
    <t>Текстиль, изделия из него. Обувь</t>
  </si>
  <si>
    <t>Жемчуг. Драгоценные камни, металлы</t>
  </si>
  <si>
    <t>72-83</t>
  </si>
  <si>
    <t>Металлы, изделия из них</t>
  </si>
  <si>
    <t>84-90</t>
  </si>
  <si>
    <t>Машины, оборудование и транспортные средства</t>
  </si>
  <si>
    <t>68-70, 91-97</t>
  </si>
  <si>
    <t>Другие товары</t>
  </si>
  <si>
    <t xml:space="preserve"> 2013 г.</t>
  </si>
  <si>
    <t>КИТАЙ</t>
  </si>
  <si>
    <t>США</t>
  </si>
  <si>
    <t>ГЕРМАНИЯ</t>
  </si>
  <si>
    <t>НИДЕРЛАНДЫ</t>
  </si>
  <si>
    <t>ЯПОНИЯ</t>
  </si>
  <si>
    <t>ИТАЛИЯ</t>
  </si>
  <si>
    <t>ФРАНЦИЯ</t>
  </si>
  <si>
    <t>ВНЕШНЯЯ ТОРГОВЛЯ РОССИИ В 2013-2015 ГГ.*</t>
  </si>
  <si>
    <t>2014 г.</t>
  </si>
  <si>
    <t>ТУРЦИЯ</t>
  </si>
  <si>
    <t>БЕЛОРУССИЯ*</t>
  </si>
  <si>
    <t>РЕСП. КОРЕЯ</t>
  </si>
  <si>
    <t>УКРАИНА</t>
  </si>
  <si>
    <t>КАЗАХСТАН</t>
  </si>
  <si>
    <t>ПОЛЬША</t>
  </si>
  <si>
    <t>ФИНЛЯНДИЯ</t>
  </si>
  <si>
    <t>ВЕЛИКОБРИТАНИЯ</t>
  </si>
  <si>
    <t>ЛАТВИЯ</t>
  </si>
  <si>
    <t>2014 год</t>
  </si>
  <si>
    <t xml:space="preserve"> 2014 г.</t>
  </si>
  <si>
    <t>млн. долл. США</t>
  </si>
  <si>
    <t>тыс. тонн</t>
  </si>
  <si>
    <t>(по данным таможенной статистики)</t>
  </si>
  <si>
    <t>темп 2015/2014</t>
  </si>
  <si>
    <t>темп 2015/14</t>
  </si>
  <si>
    <t>2710</t>
  </si>
  <si>
    <t>Нефтепродукты</t>
  </si>
  <si>
    <t>( по данным ФТС России, с учетом данных Белстата по Р.Беларусь)</t>
  </si>
  <si>
    <t>млн.долл.США</t>
  </si>
  <si>
    <t>* по данным Белстата Р.Беларусь</t>
  </si>
  <si>
    <t>Россия</t>
  </si>
  <si>
    <t>…</t>
  </si>
  <si>
    <t>Китай</t>
  </si>
  <si>
    <t>Нидерланды</t>
  </si>
  <si>
    <t>Швейцария</t>
  </si>
  <si>
    <t>Турция</t>
  </si>
  <si>
    <t>Германия</t>
  </si>
  <si>
    <t>Индия</t>
  </si>
  <si>
    <t>Польша</t>
  </si>
  <si>
    <t>БРАЗИЛИЯ</t>
  </si>
  <si>
    <t>ЭКСПОРТ РОССИИ В КИРГИЗИЮ В 2013-2015 ГГ.</t>
  </si>
  <si>
    <t>КИРГИЗИЯ</t>
  </si>
  <si>
    <t>ВНЕШНЯЯ ТОРГОВЛЯ РОССИИ И КИРГИЗИИ В 2007-2015 ГГ.</t>
  </si>
  <si>
    <t>ОСНОВНЫЕ ПАРТНЕРЫ КИРГИЗИИ В 2013-2015 ГГ.</t>
  </si>
  <si>
    <t>Казахстан</t>
  </si>
  <si>
    <t>Литва</t>
  </si>
  <si>
    <t>Бельгия</t>
  </si>
  <si>
    <t>1806</t>
  </si>
  <si>
    <t>7404</t>
  </si>
  <si>
    <t>5201</t>
  </si>
  <si>
    <t>8605</t>
  </si>
  <si>
    <t>2401</t>
  </si>
  <si>
    <t>7005</t>
  </si>
  <si>
    <t>Шоколад</t>
  </si>
  <si>
    <t>Механическое оборудование</t>
  </si>
  <si>
    <t>Электрооборудование</t>
  </si>
  <si>
    <t>Табачное сырье и отходы</t>
  </si>
  <si>
    <t>Волокно хлопковое нечесанное</t>
  </si>
  <si>
    <t>Отходы и лом медные</t>
  </si>
  <si>
    <t>Вагоны ж/д пассажирские и почтовые, несамоходные</t>
  </si>
  <si>
    <t>Стекло термически полированное</t>
  </si>
  <si>
    <t>15</t>
  </si>
  <si>
    <t>19</t>
  </si>
  <si>
    <t>30</t>
  </si>
  <si>
    <t>39</t>
  </si>
  <si>
    <t>44</t>
  </si>
  <si>
    <t>72</t>
  </si>
  <si>
    <t>73</t>
  </si>
  <si>
    <t>24</t>
  </si>
  <si>
    <t>52</t>
  </si>
  <si>
    <t>74</t>
  </si>
  <si>
    <t>85</t>
  </si>
  <si>
    <t>Продукты из муки, кондитерские изделия мучные</t>
  </si>
  <si>
    <t>Фармацевтическая продукция</t>
  </si>
  <si>
    <t>Пластмассы и изделия из них</t>
  </si>
  <si>
    <t>Древесина и изделия из нее</t>
  </si>
  <si>
    <t>Черные металлы</t>
  </si>
  <si>
    <t>Изделия из черных металлов</t>
  </si>
  <si>
    <t>Табак</t>
  </si>
  <si>
    <t>Хлопок</t>
  </si>
  <si>
    <t>Медь и изделия из нее</t>
  </si>
  <si>
    <t>31</t>
  </si>
  <si>
    <t>Масла и жиры (масло подсолнечное)</t>
  </si>
  <si>
    <t>Удобрения (азотные)</t>
  </si>
  <si>
    <t>Пластмассы и изделия из ник</t>
  </si>
  <si>
    <t>(по данным Международного валютного фонда)</t>
  </si>
  <si>
    <t>январь-июнь 2014</t>
  </si>
  <si>
    <t>январь-июнь 2015</t>
  </si>
  <si>
    <t>Алжир</t>
  </si>
  <si>
    <t>Афганистан</t>
  </si>
  <si>
    <t>Иран</t>
  </si>
  <si>
    <t>Республика Корея</t>
  </si>
  <si>
    <t>ОАЭ</t>
  </si>
  <si>
    <t>Таджикистан</t>
  </si>
  <si>
    <t>Туркмения</t>
  </si>
  <si>
    <t>Узбекистан</t>
  </si>
  <si>
    <t>Украина</t>
  </si>
  <si>
    <t>Белоруссия</t>
  </si>
  <si>
    <t>2015 г.</t>
  </si>
  <si>
    <t>темп
2015/14</t>
  </si>
  <si>
    <t>2015 год</t>
  </si>
  <si>
    <t>0713</t>
  </si>
  <si>
    <t>Овощи бобовые сушеные</t>
  </si>
  <si>
    <t>Мыло, ПАВы</t>
  </si>
  <si>
    <t>1905</t>
  </si>
  <si>
    <t>2203</t>
  </si>
  <si>
    <t>34</t>
  </si>
  <si>
    <t>Хлеб, мучные кондитерские изделия</t>
  </si>
  <si>
    <t>Пиво солодовое</t>
  </si>
  <si>
    <t xml:space="preserve">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</si>
</sst>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#,##0.0"/>
    <numFmt numFmtId="166" formatCode="_-* #,##0\ _р_._-;\-* #,##0\ _р_._-;_-* &quot;-&quot;\ _р_._-;_-@_-"/>
    <numFmt numFmtId="167" formatCode="0.0%"/>
  </numFmts>
  <fonts count="36" x14ac:knownFonts="1"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i/>
      <sz val="8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i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 tint="-0.499984740745262"/>
      <name val="Times New Roman"/>
      <family val="1"/>
      <charset val="204"/>
    </font>
    <font>
      <b/>
      <i/>
      <sz val="10"/>
      <color theme="0" tint="-0.499984740745262"/>
      <name val="Arial"/>
      <family val="2"/>
      <charset val="204"/>
    </font>
    <font>
      <i/>
      <sz val="11"/>
      <color theme="0" tint="-0.499984740745262"/>
      <name val="Calibri"/>
      <family val="2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0" fontId="1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9" fontId="27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0" fillId="0" borderId="0" xfId="0"/>
    <xf numFmtId="165" fontId="4" fillId="0" borderId="0" xfId="1" applyNumberFormat="1" applyFont="1" applyFill="1" applyAlignment="1">
      <alignment vertical="center" wrapText="1"/>
    </xf>
    <xf numFmtId="164" fontId="1" fillId="0" borderId="0" xfId="8"/>
    <xf numFmtId="165" fontId="3" fillId="0" borderId="0" xfId="1" applyNumberFormat="1" applyFont="1" applyFill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 wrapText="1"/>
    </xf>
    <xf numFmtId="165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0" applyNumberFormat="1" applyFont="1" applyFill="1" applyBorder="1" applyAlignment="1">
      <alignment horizontal="right" vertical="center" wrapText="1"/>
    </xf>
    <xf numFmtId="167" fontId="2" fillId="0" borderId="1" xfId="5" applyNumberFormat="1" applyFont="1" applyFill="1" applyBorder="1" applyAlignment="1">
      <alignment horizontal="right" vertical="center" wrapText="1"/>
    </xf>
    <xf numFmtId="165" fontId="13" fillId="0" borderId="1" xfId="9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10" applyNumberFormat="1" applyFont="1" applyFill="1" applyBorder="1" applyAlignment="1">
      <alignment horizontal="right" vertical="center" wrapText="1"/>
    </xf>
    <xf numFmtId="165" fontId="14" fillId="0" borderId="1" xfId="5" applyNumberFormat="1" applyFont="1" applyFill="1" applyBorder="1" applyAlignment="1">
      <alignment horizontal="right" vertical="center" wrapText="1"/>
    </xf>
    <xf numFmtId="165" fontId="3" fillId="0" borderId="0" xfId="5" applyNumberFormat="1" applyFont="1" applyFill="1" applyBorder="1" applyAlignment="1">
      <alignment horizontal="right" vertical="center" wrapText="1"/>
    </xf>
    <xf numFmtId="165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5" applyNumberFormat="1" applyFont="1" applyFill="1" applyBorder="1" applyAlignment="1">
      <alignment vertical="center" wrapText="1"/>
    </xf>
    <xf numFmtId="165" fontId="2" fillId="0" borderId="1" xfId="5" applyNumberFormat="1" applyFont="1" applyFill="1" applyBorder="1" applyAlignment="1">
      <alignment horizontal="right" vertical="center" wrapText="1"/>
    </xf>
    <xf numFmtId="165" fontId="13" fillId="0" borderId="0" xfId="9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10" applyNumberFormat="1" applyFont="1" applyFill="1" applyBorder="1" applyAlignment="1">
      <alignment horizontal="right" vertical="center" wrapText="1"/>
    </xf>
    <xf numFmtId="165" fontId="15" fillId="0" borderId="1" xfId="9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5" applyNumberFormat="1" applyFont="1" applyFill="1" applyBorder="1" applyAlignment="1">
      <alignment horizontal="right" vertical="center" wrapText="1"/>
    </xf>
    <xf numFmtId="167" fontId="15" fillId="0" borderId="1" xfId="9" applyNumberFormat="1" applyFont="1" applyFill="1" applyBorder="1" applyAlignment="1" applyProtection="1">
      <alignment horizontal="right" vertical="center" wrapText="1"/>
      <protection locked="0"/>
    </xf>
    <xf numFmtId="165" fontId="2" fillId="0" borderId="5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165" fontId="5" fillId="0" borderId="0" xfId="1" applyNumberFormat="1" applyFont="1" applyFill="1" applyBorder="1" applyAlignment="1" applyProtection="1">
      <alignment horizontal="right" vertical="center"/>
    </xf>
    <xf numFmtId="167" fontId="17" fillId="2" borderId="1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 vertical="center"/>
    </xf>
    <xf numFmtId="167" fontId="20" fillId="0" borderId="0" xfId="5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18" fillId="0" borderId="0" xfId="0" applyFont="1" applyAlignment="1"/>
    <xf numFmtId="0" fontId="0" fillId="0" borderId="0" xfId="0" applyAlignment="1">
      <alignment wrapText="1"/>
    </xf>
    <xf numFmtId="165" fontId="3" fillId="0" borderId="0" xfId="1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 wrapText="1"/>
    </xf>
    <xf numFmtId="165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>
      <alignment horizontal="center" vertical="center" wrapText="1"/>
    </xf>
    <xf numFmtId="165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2" fillId="2" borderId="1" xfId="11" applyNumberFormat="1" applyFont="1" applyFill="1" applyBorder="1" applyAlignment="1">
      <alignment vertical="center" wrapText="1"/>
    </xf>
    <xf numFmtId="165" fontId="4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5" applyNumberFormat="1" applyFont="1" applyFill="1" applyBorder="1" applyAlignment="1">
      <alignment vertical="center" wrapText="1"/>
    </xf>
    <xf numFmtId="165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8" xfId="6" applyNumberFormat="1" applyFont="1" applyFill="1" applyBorder="1" applyAlignment="1">
      <alignment horizontal="left" vertical="center" wrapText="1"/>
    </xf>
    <xf numFmtId="165" fontId="3" fillId="0" borderId="8" xfId="1" applyNumberFormat="1" applyFont="1" applyFill="1" applyBorder="1" applyAlignment="1">
      <alignment vertical="center" wrapText="1"/>
    </xf>
    <xf numFmtId="165" fontId="24" fillId="2" borderId="1" xfId="7" applyNumberFormat="1" applyFont="1" applyFill="1" applyBorder="1" applyAlignment="1" applyProtection="1">
      <alignment vertical="center" wrapText="1"/>
    </xf>
    <xf numFmtId="165" fontId="3" fillId="0" borderId="1" xfId="12" applyNumberFormat="1" applyFont="1" applyFill="1" applyBorder="1" applyAlignment="1">
      <alignment vertical="center"/>
    </xf>
    <xf numFmtId="165" fontId="23" fillId="0" borderId="1" xfId="5" applyNumberFormat="1" applyFont="1" applyBorder="1" applyAlignment="1">
      <alignment vertical="center" wrapText="1"/>
    </xf>
    <xf numFmtId="165" fontId="10" fillId="0" borderId="1" xfId="13" applyNumberFormat="1" applyFont="1" applyFill="1" applyBorder="1" applyAlignment="1" applyProtection="1">
      <alignment horizontal="left" vertical="center" wrapText="1"/>
      <protection locked="0"/>
    </xf>
    <xf numFmtId="165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6" applyNumberFormat="1" applyFont="1" applyFill="1" applyBorder="1" applyAlignment="1">
      <alignment horizontal="right" vertical="center" wrapText="1"/>
    </xf>
    <xf numFmtId="165" fontId="10" fillId="0" borderId="8" xfId="2" applyNumberFormat="1" applyFont="1" applyFill="1" applyBorder="1" applyAlignment="1" applyProtection="1">
      <alignment horizontal="left" vertical="center" wrapText="1"/>
      <protection locked="0"/>
    </xf>
    <xf numFmtId="165" fontId="3" fillId="0" borderId="8" xfId="6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vertical="justify" wrapText="1"/>
    </xf>
    <xf numFmtId="165" fontId="17" fillId="2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center" vertical="center"/>
    </xf>
    <xf numFmtId="167" fontId="20" fillId="0" borderId="1" xfId="5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15" fillId="0" borderId="0" xfId="9" applyNumberFormat="1" applyFont="1" applyFill="1" applyBorder="1" applyAlignment="1" applyProtection="1">
      <alignment horizontal="right" vertical="center" wrapText="1"/>
      <protection locked="0"/>
    </xf>
    <xf numFmtId="167" fontId="15" fillId="0" borderId="0" xfId="9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17" fillId="2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2" xfId="1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/>
    <xf numFmtId="165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3" applyNumberFormat="1" applyFont="1" applyFill="1" applyBorder="1" applyAlignment="1" applyProtection="1">
      <alignment vertical="center" wrapText="1"/>
    </xf>
    <xf numFmtId="165" fontId="3" fillId="0" borderId="1" xfId="0" applyNumberFormat="1" applyFont="1" applyBorder="1"/>
    <xf numFmtId="167" fontId="3" fillId="0" borderId="1" xfId="3" applyNumberFormat="1" applyFont="1" applyFill="1" applyBorder="1" applyAlignment="1" applyProtection="1">
      <alignment vertical="center" wrapText="1"/>
    </xf>
    <xf numFmtId="167" fontId="13" fillId="0" borderId="1" xfId="14" applyNumberFormat="1" applyFont="1" applyBorder="1" applyAlignment="1">
      <alignment horizontal="left" vertical="center"/>
    </xf>
    <xf numFmtId="167" fontId="13" fillId="0" borderId="1" xfId="14" applyNumberFormat="1" applyFont="1" applyBorder="1" applyAlignment="1">
      <alignment vertical="center"/>
    </xf>
    <xf numFmtId="0" fontId="29" fillId="0" borderId="0" xfId="1" applyNumberFormat="1" applyFont="1" applyFill="1" applyBorder="1" applyAlignment="1">
      <alignment horizontal="center" vertical="center" wrapText="1"/>
    </xf>
    <xf numFmtId="165" fontId="29" fillId="0" borderId="0" xfId="1" applyNumberFormat="1" applyFont="1" applyFill="1" applyBorder="1" applyAlignment="1">
      <alignment vertical="center" wrapText="1"/>
    </xf>
    <xf numFmtId="165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/>
    <xf numFmtId="0" fontId="30" fillId="0" borderId="0" xfId="0" applyFont="1" applyBorder="1" applyAlignment="1">
      <alignment horizontal="left" vertical="center"/>
    </xf>
    <xf numFmtId="3" fontId="31" fillId="0" borderId="0" xfId="0" applyNumberFormat="1" applyFont="1" applyFill="1" applyBorder="1" applyAlignment="1"/>
    <xf numFmtId="165" fontId="31" fillId="0" borderId="0" xfId="3" applyNumberFormat="1" applyFont="1" applyFill="1" applyBorder="1" applyAlignment="1" applyProtection="1">
      <alignment vertical="center" wrapText="1"/>
    </xf>
    <xf numFmtId="49" fontId="32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7" fontId="32" fillId="0" borderId="1" xfId="5" applyNumberFormat="1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left" vertical="center" indent="2"/>
    </xf>
    <xf numFmtId="165" fontId="3" fillId="0" borderId="1" xfId="0" applyNumberFormat="1" applyFont="1" applyBorder="1" applyAlignment="1">
      <alignment horizontal="right"/>
    </xf>
    <xf numFmtId="167" fontId="2" fillId="2" borderId="1" xfId="14" applyNumberFormat="1" applyFont="1" applyFill="1" applyBorder="1" applyAlignment="1">
      <alignment vertical="center" wrapText="1"/>
    </xf>
    <xf numFmtId="167" fontId="23" fillId="0" borderId="1" xfId="14" applyNumberFormat="1" applyFont="1" applyFill="1" applyBorder="1" applyAlignment="1" applyProtection="1">
      <alignment vertical="center" wrapText="1"/>
    </xf>
    <xf numFmtId="0" fontId="33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2" fillId="0" borderId="1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17" fillId="2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5" fillId="0" borderId="0" xfId="0" applyFont="1"/>
    <xf numFmtId="165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67" fontId="14" fillId="0" borderId="1" xfId="14" applyNumberFormat="1" applyFont="1" applyFill="1" applyBorder="1" applyAlignment="1" applyProtection="1">
      <alignment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 indent="2"/>
    </xf>
    <xf numFmtId="167" fontId="14" fillId="0" borderId="1" xfId="14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wrapText="1"/>
    </xf>
    <xf numFmtId="165" fontId="12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17" fillId="2" borderId="1" xfId="2" applyNumberFormat="1" applyFont="1" applyFill="1" applyBorder="1" applyAlignment="1" applyProtection="1">
      <alignment horizontal="center" vertical="center"/>
      <protection locked="0"/>
    </xf>
    <xf numFmtId="165" fontId="17" fillId="2" borderId="9" xfId="2" applyNumberFormat="1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26" fillId="0" borderId="0" xfId="5" applyNumberFormat="1" applyFont="1" applyFill="1" applyBorder="1" applyAlignment="1">
      <alignment horizontal="center" vertical="justify"/>
    </xf>
    <xf numFmtId="165" fontId="5" fillId="0" borderId="6" xfId="1" applyNumberFormat="1" applyFont="1" applyFill="1" applyBorder="1" applyAlignment="1" applyProtection="1">
      <alignment horizontal="right" vertical="justify" wrapText="1"/>
    </xf>
    <xf numFmtId="165" fontId="2" fillId="0" borderId="0" xfId="1" applyNumberFormat="1" applyFont="1" applyFill="1" applyAlignment="1">
      <alignment horizontal="center" vertical="center" wrapText="1"/>
    </xf>
    <xf numFmtId="165" fontId="5" fillId="0" borderId="2" xfId="1" applyNumberFormat="1" applyFont="1" applyFill="1" applyBorder="1" applyAlignment="1" applyProtection="1">
      <alignment horizontal="right" vertical="center" wrapText="1"/>
    </xf>
    <xf numFmtId="165" fontId="5" fillId="0" borderId="11" xfId="1" applyNumberFormat="1" applyFont="1" applyFill="1" applyBorder="1" applyAlignment="1" applyProtection="1">
      <alignment horizontal="right" vertical="center" wrapText="1"/>
    </xf>
    <xf numFmtId="165" fontId="26" fillId="0" borderId="10" xfId="5" applyNumberFormat="1" applyFont="1" applyFill="1" applyBorder="1" applyAlignment="1">
      <alignment horizontal="center" vertical="justify"/>
    </xf>
    <xf numFmtId="165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16">
    <cellStyle name="Обычный" xfId="0" builtinId="0"/>
    <cellStyle name="Обычный 2" xfId="15"/>
    <cellStyle name="Обычный 28" xfId="8"/>
    <cellStyle name="Обычный_number one! 1" xfId="1"/>
    <cellStyle name="Обычный_WEB_UTSA_04" xfId="7"/>
    <cellStyle name="Обычный_WEB_UTSA_04_ВНЕШНЯЯ ТОРГОВЛЯ РОССИИ В 2005- 2012 ГГ_ЯНВ-МАЙ_справка сентябрь" xfId="3"/>
    <cellStyle name="Обычный_WEB_UTSA_09_СНГ ЯНВАРЬ-АВГУСТ 2013 Г." xfId="6"/>
    <cellStyle name="Обычный_WEB_UTSA_09_январь-август 2013 г ФТС" xfId="12"/>
    <cellStyle name="Обычный_справка сентябрь" xfId="5"/>
    <cellStyle name="Обычный_Я_1" xfId="11"/>
    <cellStyle name="Процентный" xfId="14" builtinId="5"/>
    <cellStyle name="Финансовый [0]_number one! 1" xfId="2"/>
    <cellStyle name="Финансовый [0]_z_справка сентябрь" xfId="10"/>
    <cellStyle name="Финансовый [0]_справка сентябрь" xfId="4"/>
    <cellStyle name="Финансовый [0]_Я_СНГ ЯНВАРЬ-АВГУСТ 2013 Г." xfId="9"/>
    <cellStyle name="Финансовый [0]_Я_справка сентябрь" xfId="13"/>
  </cellStyles>
  <dxfs count="24"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0"/>
  <sheetViews>
    <sheetView tabSelected="1" workbookViewId="0">
      <selection activeCell="H19" sqref="H19"/>
    </sheetView>
  </sheetViews>
  <sheetFormatPr defaultRowHeight="15" x14ac:dyDescent="0.25"/>
  <cols>
    <col min="1" max="1" width="19.85546875" style="1" customWidth="1"/>
    <col min="2" max="3" width="12.7109375" style="1" bestFit="1" customWidth="1"/>
    <col min="4" max="4" width="12.7109375" style="1" customWidth="1"/>
    <col min="5" max="5" width="9.140625" style="1"/>
  </cols>
  <sheetData>
    <row r="1" spans="1:5" ht="15" customHeight="1" x14ac:dyDescent="0.25">
      <c r="A1" s="116" t="s">
        <v>81</v>
      </c>
      <c r="B1" s="116"/>
      <c r="C1" s="116"/>
      <c r="D1" s="116"/>
      <c r="E1" s="116"/>
    </row>
    <row r="2" spans="1:5" ht="15" customHeight="1" x14ac:dyDescent="0.25">
      <c r="A2" s="117" t="s">
        <v>63</v>
      </c>
      <c r="B2" s="117"/>
      <c r="C2" s="117"/>
      <c r="D2" s="117"/>
      <c r="E2" s="117"/>
    </row>
    <row r="3" spans="1:5" ht="15" customHeight="1" x14ac:dyDescent="0.25">
      <c r="A3" s="2"/>
      <c r="B3" s="3"/>
      <c r="C3" s="3"/>
      <c r="D3" s="3"/>
      <c r="E3" s="4"/>
    </row>
    <row r="4" spans="1:5" ht="36.75" customHeight="1" x14ac:dyDescent="0.25">
      <c r="A4" s="27"/>
      <c r="B4" s="26" t="s">
        <v>3</v>
      </c>
      <c r="C4" s="5" t="s">
        <v>49</v>
      </c>
      <c r="D4" s="5" t="s">
        <v>139</v>
      </c>
      <c r="E4" s="5" t="s">
        <v>140</v>
      </c>
    </row>
    <row r="5" spans="1:5" s="1" customFormat="1" ht="15" customHeight="1" x14ac:dyDescent="0.25">
      <c r="A5" s="8"/>
      <c r="B5" s="6"/>
      <c r="C5" s="6"/>
      <c r="D5" s="6"/>
      <c r="E5" s="6"/>
    </row>
    <row r="6" spans="1:5" ht="15" customHeight="1" x14ac:dyDescent="0.25">
      <c r="A6" s="8"/>
      <c r="B6" s="9"/>
      <c r="C6" s="9"/>
      <c r="D6" s="127" t="s">
        <v>61</v>
      </c>
      <c r="E6" s="127"/>
    </row>
    <row r="7" spans="1:5" x14ac:dyDescent="0.25">
      <c r="A7" s="18" t="s">
        <v>1</v>
      </c>
      <c r="B7" s="19">
        <v>2029.4434263400001</v>
      </c>
      <c r="C7" s="19">
        <v>1744.0026</v>
      </c>
      <c r="D7" s="19">
        <v>1299.0675000000001</v>
      </c>
      <c r="E7" s="10">
        <f>D7/C7-1</f>
        <v>-0.25512295681210562</v>
      </c>
    </row>
    <row r="8" spans="1:5" x14ac:dyDescent="0.25">
      <c r="A8" s="11" t="s">
        <v>5</v>
      </c>
      <c r="B8" s="20">
        <v>11.735636769999999</v>
      </c>
      <c r="C8" s="20">
        <v>10.939500000000001</v>
      </c>
      <c r="D8" s="20">
        <v>12.439</v>
      </c>
      <c r="E8" s="13">
        <f t="shared" ref="E8:E17" si="0">D8/C8-1</f>
        <v>0.13707207824854883</v>
      </c>
    </row>
    <row r="9" spans="1:5" ht="33.75" customHeight="1" x14ac:dyDescent="0.25">
      <c r="A9" s="14" t="s">
        <v>6</v>
      </c>
      <c r="B9" s="15">
        <f>B8/B7</f>
        <v>5.78268732090977E-3</v>
      </c>
      <c r="C9" s="15">
        <f>C8/C7</f>
        <v>6.2726397311563646E-3</v>
      </c>
      <c r="D9" s="15">
        <f>D8/D7</f>
        <v>9.5753299963242857E-3</v>
      </c>
      <c r="E9" s="16"/>
    </row>
    <row r="10" spans="1:5" ht="22.5" x14ac:dyDescent="0.25">
      <c r="A10" s="11" t="s">
        <v>7</v>
      </c>
      <c r="B10" s="12">
        <v>754.92194866</v>
      </c>
      <c r="C10" s="12">
        <v>736.38880000000006</v>
      </c>
      <c r="D10" s="12">
        <v>606.14750000000004</v>
      </c>
      <c r="E10" s="13">
        <f t="shared" si="0"/>
        <v>-0.17686485726018653</v>
      </c>
    </row>
    <row r="11" spans="1:5" x14ac:dyDescent="0.25">
      <c r="A11" s="14" t="s">
        <v>6</v>
      </c>
      <c r="B11" s="15">
        <f>B10/B7</f>
        <v>0.37198472194983234</v>
      </c>
      <c r="C11" s="15">
        <f>C10/C7</f>
        <v>0.42224065491645485</v>
      </c>
      <c r="D11" s="15">
        <f>D10/D7</f>
        <v>0.46660200489966841</v>
      </c>
      <c r="E11" s="16"/>
    </row>
    <row r="12" spans="1:5" x14ac:dyDescent="0.25">
      <c r="A12" s="11" t="s">
        <v>8</v>
      </c>
      <c r="B12" s="20">
        <v>2017.7077895699999</v>
      </c>
      <c r="C12" s="20">
        <v>1733.0630000000001</v>
      </c>
      <c r="D12" s="20">
        <v>1286.6285</v>
      </c>
      <c r="E12" s="13">
        <f t="shared" si="0"/>
        <v>-0.25759854084935174</v>
      </c>
    </row>
    <row r="13" spans="1:5" x14ac:dyDescent="0.25">
      <c r="A13" s="14" t="s">
        <v>6</v>
      </c>
      <c r="B13" s="15">
        <f>B12/B7</f>
        <v>0.99421731267909019</v>
      </c>
      <c r="C13" s="15">
        <f>C12/C7</f>
        <v>0.99372730292947964</v>
      </c>
      <c r="D13" s="15">
        <f>D12/D7</f>
        <v>0.99042467000367562</v>
      </c>
      <c r="E13" s="16"/>
    </row>
    <row r="14" spans="1:5" ht="22.5" x14ac:dyDescent="0.25">
      <c r="A14" s="23" t="s">
        <v>9</v>
      </c>
      <c r="B14" s="24">
        <v>195.93103514000001</v>
      </c>
      <c r="C14" s="24">
        <v>169.88939999999999</v>
      </c>
      <c r="D14" s="24">
        <v>135.42760000000001</v>
      </c>
      <c r="E14" s="25">
        <f t="shared" si="0"/>
        <v>-0.20284844139775637</v>
      </c>
    </row>
    <row r="15" spans="1:5" ht="22.5" x14ac:dyDescent="0.25">
      <c r="A15" s="23" t="s">
        <v>12</v>
      </c>
      <c r="B15" s="24">
        <v>112.60125791</v>
      </c>
      <c r="C15" s="24">
        <v>88.225200000000001</v>
      </c>
      <c r="D15" s="24">
        <v>69.494900000000001</v>
      </c>
      <c r="E15" s="25">
        <f t="shared" si="0"/>
        <v>-0.2123010205700866</v>
      </c>
    </row>
    <row r="16" spans="1:5" ht="22.5" x14ac:dyDescent="0.25">
      <c r="A16" s="23" t="s">
        <v>10</v>
      </c>
      <c r="B16" s="24">
        <v>49.146202389999999</v>
      </c>
      <c r="C16" s="24">
        <v>44.615199999999994</v>
      </c>
      <c r="D16" s="24">
        <v>35.2089</v>
      </c>
      <c r="E16" s="25">
        <f t="shared" si="0"/>
        <v>-0.21083173447614256</v>
      </c>
    </row>
    <row r="17" spans="1:5" x14ac:dyDescent="0.25">
      <c r="A17" s="23" t="s">
        <v>11</v>
      </c>
      <c r="B17" s="24">
        <v>175.70625627999999</v>
      </c>
      <c r="C17" s="24">
        <v>167.79129999999998</v>
      </c>
      <c r="D17" s="24">
        <v>139.36120000000003</v>
      </c>
      <c r="E17" s="25">
        <f t="shared" si="0"/>
        <v>-0.16943727118152108</v>
      </c>
    </row>
    <row r="18" spans="1:5" s="1" customFormat="1" x14ac:dyDescent="0.25">
      <c r="A18" s="75"/>
      <c r="B18" s="17"/>
      <c r="C18" s="17"/>
      <c r="D18" s="17"/>
      <c r="E18" s="76"/>
    </row>
    <row r="19" spans="1:5" x14ac:dyDescent="0.25">
      <c r="A19" s="21"/>
      <c r="B19" s="22"/>
      <c r="C19" s="22"/>
      <c r="D19" s="127" t="s">
        <v>62</v>
      </c>
      <c r="E19" s="127"/>
    </row>
    <row r="20" spans="1:5" ht="15" customHeight="1" x14ac:dyDescent="0.25">
      <c r="A20" s="18" t="s">
        <v>1</v>
      </c>
      <c r="B20" s="19">
        <v>2692.2930000000001</v>
      </c>
      <c r="C20" s="19">
        <v>2489.699451515</v>
      </c>
      <c r="D20" s="19">
        <v>2283.7250029749998</v>
      </c>
      <c r="E20" s="10">
        <f t="shared" ref="E20:E30" si="1">D20/C20-1</f>
        <v>-8.273064783569084E-2</v>
      </c>
    </row>
    <row r="21" spans="1:5" x14ac:dyDescent="0.25">
      <c r="A21" s="11" t="s">
        <v>5</v>
      </c>
      <c r="B21" s="12">
        <v>18.2608</v>
      </c>
      <c r="C21" s="12">
        <v>47.561551515000005</v>
      </c>
      <c r="D21" s="12">
        <v>60.213002975000002</v>
      </c>
      <c r="E21" s="13">
        <f t="shared" si="1"/>
        <v>0.26600165589656943</v>
      </c>
    </row>
    <row r="22" spans="1:5" x14ac:dyDescent="0.25">
      <c r="A22" s="14" t="s">
        <v>6</v>
      </c>
      <c r="B22" s="15">
        <f>B21/B20</f>
        <v>6.7826198708684374E-3</v>
      </c>
      <c r="C22" s="15">
        <f>C21/C20</f>
        <v>1.910333051889394E-2</v>
      </c>
      <c r="D22" s="15">
        <f>D21/D20</f>
        <v>2.6366135544586479E-2</v>
      </c>
      <c r="E22" s="16"/>
    </row>
    <row r="23" spans="1:5" ht="22.5" x14ac:dyDescent="0.25">
      <c r="A23" s="11" t="s">
        <v>7</v>
      </c>
      <c r="B23" s="12">
        <v>807.86680000000001</v>
      </c>
      <c r="C23" s="12">
        <v>896.05989999999986</v>
      </c>
      <c r="D23" s="12">
        <v>834.71719999999993</v>
      </c>
      <c r="E23" s="13">
        <f t="shared" si="1"/>
        <v>-6.8458258203497269E-2</v>
      </c>
    </row>
    <row r="24" spans="1:5" x14ac:dyDescent="0.25">
      <c r="A24" s="14" t="s">
        <v>6</v>
      </c>
      <c r="B24" s="15">
        <f>B23/B20</f>
        <v>0.30006644893404988</v>
      </c>
      <c r="C24" s="15">
        <f>C23/C20</f>
        <v>0.3599068552048485</v>
      </c>
      <c r="D24" s="15">
        <f>D23/D20</f>
        <v>0.36550687973053542</v>
      </c>
      <c r="E24" s="16"/>
    </row>
    <row r="25" spans="1:5" x14ac:dyDescent="0.25">
      <c r="A25" s="11" t="s">
        <v>8</v>
      </c>
      <c r="B25" s="20">
        <v>2674.0322000000001</v>
      </c>
      <c r="C25" s="20">
        <v>2442.1378999999997</v>
      </c>
      <c r="D25" s="20">
        <v>2223.5120000000002</v>
      </c>
      <c r="E25" s="13">
        <f>D25/C25-1</f>
        <v>-8.9522340241310561E-2</v>
      </c>
    </row>
    <row r="26" spans="1:5" x14ac:dyDescent="0.25">
      <c r="A26" s="14" t="s">
        <v>6</v>
      </c>
      <c r="B26" s="15">
        <f>B25/B20</f>
        <v>0.99321738012913152</v>
      </c>
      <c r="C26" s="15">
        <f>C25/C20</f>
        <v>0.98089666948110599</v>
      </c>
      <c r="D26" s="15">
        <f>D25/D20</f>
        <v>0.97363386445541367</v>
      </c>
      <c r="E26" s="16"/>
    </row>
    <row r="27" spans="1:5" ht="22.5" x14ac:dyDescent="0.25">
      <c r="A27" s="23" t="s">
        <v>9</v>
      </c>
      <c r="B27" s="24">
        <v>59.1265</v>
      </c>
      <c r="C27" s="24">
        <v>69.599800000000002</v>
      </c>
      <c r="D27" s="24">
        <v>80.915199999999999</v>
      </c>
      <c r="E27" s="25">
        <f t="shared" si="1"/>
        <v>0.16257805338521081</v>
      </c>
    </row>
    <row r="28" spans="1:5" ht="22.5" x14ac:dyDescent="0.25">
      <c r="A28" s="23" t="s">
        <v>12</v>
      </c>
      <c r="B28" s="24">
        <v>14.260999999999999</v>
      </c>
      <c r="C28" s="24">
        <v>15.0946</v>
      </c>
      <c r="D28" s="24">
        <v>13.940200000000001</v>
      </c>
      <c r="E28" s="25">
        <f t="shared" si="1"/>
        <v>-7.6477680760006828E-2</v>
      </c>
    </row>
    <row r="29" spans="1:5" ht="22.5" x14ac:dyDescent="0.25">
      <c r="A29" s="23" t="s">
        <v>10</v>
      </c>
      <c r="B29" s="24">
        <v>3.2336999999999998</v>
      </c>
      <c r="C29" s="24">
        <v>3.1775000000000002</v>
      </c>
      <c r="D29" s="24">
        <v>3.2638000000000003</v>
      </c>
      <c r="E29" s="25">
        <f t="shared" si="1"/>
        <v>2.7159716758457852E-2</v>
      </c>
    </row>
    <row r="30" spans="1:5" x14ac:dyDescent="0.25">
      <c r="A30" s="23" t="s">
        <v>11</v>
      </c>
      <c r="B30" s="24">
        <v>69.501000000000005</v>
      </c>
      <c r="C30" s="24">
        <v>78.371399999999994</v>
      </c>
      <c r="D30" s="24">
        <v>81.474999999999994</v>
      </c>
      <c r="E30" s="25">
        <f t="shared" si="1"/>
        <v>3.9601181043084521E-2</v>
      </c>
    </row>
  </sheetData>
  <mergeCells count="4">
    <mergeCell ref="A1:E1"/>
    <mergeCell ref="A2:E2"/>
    <mergeCell ref="D6:E6"/>
    <mergeCell ref="D19:E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pane xSplit="2" topLeftCell="C1" activePane="topRight" state="frozen"/>
      <selection activeCell="A16" sqref="A16"/>
      <selection pane="topRight" activeCell="D21" sqref="D21"/>
    </sheetView>
  </sheetViews>
  <sheetFormatPr defaultRowHeight="15" x14ac:dyDescent="0.25"/>
  <cols>
    <col min="1" max="1" width="9.140625" style="1"/>
    <col min="2" max="2" width="48.85546875" style="1" customWidth="1"/>
    <col min="3" max="10" width="10.85546875" style="1" customWidth="1"/>
    <col min="11" max="11" width="13" style="1" customWidth="1"/>
    <col min="12" max="12" width="9.85546875" style="1" customWidth="1"/>
    <col min="13" max="16384" width="9.140625" style="1"/>
  </cols>
  <sheetData>
    <row r="1" spans="1:13" x14ac:dyDescent="0.25">
      <c r="A1" s="33"/>
      <c r="B1" s="120" t="s">
        <v>83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x14ac:dyDescent="0.25">
      <c r="A2" s="33"/>
      <c r="B2" s="121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122" t="s">
        <v>61</v>
      </c>
      <c r="L3" s="122"/>
    </row>
    <row r="4" spans="1:13" s="40" customFormat="1" ht="36" customHeight="1" x14ac:dyDescent="0.25">
      <c r="C4" s="68" t="s">
        <v>13</v>
      </c>
      <c r="D4" s="68" t="s">
        <v>14</v>
      </c>
      <c r="E4" s="68" t="s">
        <v>15</v>
      </c>
      <c r="F4" s="68" t="s">
        <v>16</v>
      </c>
      <c r="G4" s="68" t="s">
        <v>17</v>
      </c>
      <c r="H4" s="68" t="s">
        <v>18</v>
      </c>
      <c r="I4" s="68" t="s">
        <v>19</v>
      </c>
      <c r="J4" s="68" t="s">
        <v>59</v>
      </c>
      <c r="K4" s="7" t="s">
        <v>141</v>
      </c>
      <c r="L4" s="7" t="s">
        <v>65</v>
      </c>
    </row>
    <row r="5" spans="1:13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105"/>
      <c r="L5" s="105"/>
    </row>
    <row r="6" spans="1:13" x14ac:dyDescent="0.25">
      <c r="A6" s="118" t="s">
        <v>0</v>
      </c>
      <c r="B6" s="119"/>
      <c r="C6" s="106">
        <f>C8+C33</f>
        <v>1169.959051</v>
      </c>
      <c r="D6" s="106">
        <f>D8+D33</f>
        <v>1799.0364060000002</v>
      </c>
      <c r="E6" s="106">
        <f>E8+E33</f>
        <v>1282.655579</v>
      </c>
      <c r="F6" s="106">
        <f>F8+F33</f>
        <v>1384.0603307700001</v>
      </c>
      <c r="G6" s="106">
        <f>G8+G33</f>
        <v>1451.66785056</v>
      </c>
      <c r="H6" s="106">
        <f>H8+H33</f>
        <v>1829.8026948900001</v>
      </c>
      <c r="I6" s="106">
        <f>I8+I33</f>
        <v>2139.5718263399999</v>
      </c>
      <c r="J6" s="106">
        <f>J8+J33</f>
        <v>1817.8427000000001</v>
      </c>
      <c r="K6" s="106">
        <f>K8+K33</f>
        <v>1370.2550000000001</v>
      </c>
      <c r="L6" s="35">
        <f>K6/J6-1</f>
        <v>-0.24621915856636001</v>
      </c>
    </row>
    <row r="7" spans="1:13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105"/>
      <c r="L7" s="105"/>
    </row>
    <row r="8" spans="1:13" x14ac:dyDescent="0.25">
      <c r="A8" s="118" t="s">
        <v>1</v>
      </c>
      <c r="B8" s="119"/>
      <c r="C8" s="106">
        <v>878.83175100000005</v>
      </c>
      <c r="D8" s="106">
        <v>1307.9613060000001</v>
      </c>
      <c r="E8" s="106">
        <v>915.52747900000008</v>
      </c>
      <c r="F8" s="106">
        <v>990.77023077000001</v>
      </c>
      <c r="G8" s="106">
        <v>1158.8089505600001</v>
      </c>
      <c r="H8" s="106">
        <v>1634.06129489</v>
      </c>
      <c r="I8" s="106">
        <v>2029.4434263400001</v>
      </c>
      <c r="J8" s="106">
        <v>1744.0026</v>
      </c>
      <c r="K8" s="106">
        <v>1299.0675000000001</v>
      </c>
      <c r="L8" s="35">
        <f t="shared" ref="L8:L31" si="0">K8/J8-1</f>
        <v>-0.25512295681210562</v>
      </c>
    </row>
    <row r="9" spans="1:13" x14ac:dyDescent="0.25">
      <c r="A9" s="28" t="s">
        <v>20</v>
      </c>
      <c r="B9" s="69" t="s">
        <v>21</v>
      </c>
      <c r="C9" s="72">
        <v>87.262725000000003</v>
      </c>
      <c r="D9" s="72">
        <v>136.14325500000001</v>
      </c>
      <c r="E9" s="72">
        <v>121.014437</v>
      </c>
      <c r="F9" s="72">
        <v>120.89148648000001</v>
      </c>
      <c r="G9" s="72">
        <v>173.17892438999999</v>
      </c>
      <c r="H9" s="72">
        <v>181.09202832000003</v>
      </c>
      <c r="I9" s="72">
        <v>210.93293158999998</v>
      </c>
      <c r="J9" s="72">
        <v>216.7552</v>
      </c>
      <c r="K9" s="72">
        <v>193.9341</v>
      </c>
      <c r="L9" s="73">
        <f t="shared" si="0"/>
        <v>-0.1052851327211527</v>
      </c>
    </row>
    <row r="10" spans="1:13" s="103" customFormat="1" x14ac:dyDescent="0.25">
      <c r="A10" s="95" t="s">
        <v>102</v>
      </c>
      <c r="B10" s="98" t="s">
        <v>123</v>
      </c>
      <c r="C10" s="96">
        <v>12.409095000000001</v>
      </c>
      <c r="D10" s="96">
        <v>24.802546000000003</v>
      </c>
      <c r="E10" s="96">
        <v>21.271457999999999</v>
      </c>
      <c r="F10" s="96">
        <v>25.657734390000002</v>
      </c>
      <c r="G10" s="96">
        <v>31.592194380000002</v>
      </c>
      <c r="H10" s="96">
        <v>39.61574864</v>
      </c>
      <c r="I10" s="96">
        <v>47.787201660000001</v>
      </c>
      <c r="J10" s="96">
        <v>45.326900000000002</v>
      </c>
      <c r="K10" s="96">
        <v>44.402200000000001</v>
      </c>
      <c r="L10" s="97">
        <f t="shared" si="0"/>
        <v>-2.0400689215454904E-2</v>
      </c>
    </row>
    <row r="11" spans="1:13" s="103" customFormat="1" x14ac:dyDescent="0.25">
      <c r="A11" s="95" t="s">
        <v>103</v>
      </c>
      <c r="B11" s="98" t="s">
        <v>113</v>
      </c>
      <c r="C11" s="96">
        <v>13.450414</v>
      </c>
      <c r="D11" s="96">
        <v>17.80499</v>
      </c>
      <c r="E11" s="96">
        <v>10.641734</v>
      </c>
      <c r="F11" s="96">
        <v>9.9057031999999996</v>
      </c>
      <c r="G11" s="96">
        <v>13.350038230000001</v>
      </c>
      <c r="H11" s="96">
        <v>20.282833960000001</v>
      </c>
      <c r="I11" s="96">
        <v>28.784508079999998</v>
      </c>
      <c r="J11" s="96">
        <v>37.227699999999999</v>
      </c>
      <c r="K11" s="96">
        <v>32.433300000000003</v>
      </c>
      <c r="L11" s="97">
        <f t="shared" si="0"/>
        <v>-0.12878582345941314</v>
      </c>
    </row>
    <row r="12" spans="1:13" s="103" customFormat="1" x14ac:dyDescent="0.25">
      <c r="A12" s="95" t="s">
        <v>88</v>
      </c>
      <c r="B12" s="98" t="s">
        <v>94</v>
      </c>
      <c r="C12" s="96">
        <v>20.024118999999999</v>
      </c>
      <c r="D12" s="96">
        <v>24.285672999999999</v>
      </c>
      <c r="E12" s="96">
        <v>22.915324000000002</v>
      </c>
      <c r="F12" s="96">
        <v>24.359140960000001</v>
      </c>
      <c r="G12" s="96">
        <v>34.540421469999998</v>
      </c>
      <c r="H12" s="96">
        <v>35.265490720000003</v>
      </c>
      <c r="I12" s="96">
        <v>35.293469640000005</v>
      </c>
      <c r="J12" s="96">
        <v>34.875300000000003</v>
      </c>
      <c r="K12" s="96">
        <v>27.642099999999999</v>
      </c>
      <c r="L12" s="97">
        <f t="shared" si="0"/>
        <v>-0.20740180012788434</v>
      </c>
    </row>
    <row r="13" spans="1:13" x14ac:dyDescent="0.25">
      <c r="A13" s="29" t="s">
        <v>22</v>
      </c>
      <c r="B13" s="70" t="s">
        <v>23</v>
      </c>
      <c r="C13" s="72">
        <v>499.23813799999999</v>
      </c>
      <c r="D13" s="72">
        <v>863.31849199999999</v>
      </c>
      <c r="E13" s="72">
        <v>511.54292599999997</v>
      </c>
      <c r="F13" s="72">
        <v>574.22227927000006</v>
      </c>
      <c r="G13" s="72">
        <v>607.79431822999993</v>
      </c>
      <c r="H13" s="72">
        <v>992.05395383000007</v>
      </c>
      <c r="I13" s="72">
        <v>1283.8856037300002</v>
      </c>
      <c r="J13" s="72">
        <v>1009.0640999999999</v>
      </c>
      <c r="K13" s="72">
        <v>694.28599999999994</v>
      </c>
      <c r="L13" s="73">
        <f t="shared" si="0"/>
        <v>-0.31195054902855035</v>
      </c>
      <c r="M13" s="103"/>
    </row>
    <row r="14" spans="1:13" x14ac:dyDescent="0.25">
      <c r="A14" s="29">
        <v>27</v>
      </c>
      <c r="B14" s="71" t="s">
        <v>24</v>
      </c>
      <c r="C14" s="74">
        <v>493.47791899999999</v>
      </c>
      <c r="D14" s="74">
        <v>860.976676</v>
      </c>
      <c r="E14" s="74">
        <v>506.23418599999997</v>
      </c>
      <c r="F14" s="74">
        <v>570.90100704000008</v>
      </c>
      <c r="G14" s="74">
        <v>602.92736993000005</v>
      </c>
      <c r="H14" s="74">
        <v>986.26974985999993</v>
      </c>
      <c r="I14" s="74">
        <v>1274.5214776800001</v>
      </c>
      <c r="J14" s="74">
        <v>1007.6138000000001</v>
      </c>
      <c r="K14" s="74">
        <v>692.92</v>
      </c>
      <c r="L14" s="73">
        <f t="shared" si="0"/>
        <v>-0.31231588928218346</v>
      </c>
      <c r="M14" s="103"/>
    </row>
    <row r="15" spans="1:13" s="103" customFormat="1" x14ac:dyDescent="0.25">
      <c r="A15" s="112" t="s">
        <v>66</v>
      </c>
      <c r="B15" s="113" t="s">
        <v>67</v>
      </c>
      <c r="C15" s="96">
        <v>479.82824800000003</v>
      </c>
      <c r="D15" s="96">
        <v>786.32462699999996</v>
      </c>
      <c r="E15" s="96">
        <v>493.39027600000003</v>
      </c>
      <c r="F15" s="96">
        <v>554.46670547000008</v>
      </c>
      <c r="G15" s="96">
        <v>575.87293607000004</v>
      </c>
      <c r="H15" s="96">
        <v>963.7086879200001</v>
      </c>
      <c r="I15" s="96">
        <v>1258.9255032800002</v>
      </c>
      <c r="J15" s="96">
        <v>981.74569999999994</v>
      </c>
      <c r="K15" s="96">
        <v>668.67740000000003</v>
      </c>
      <c r="L15" s="97">
        <f t="shared" si="0"/>
        <v>-0.31888940282600675</v>
      </c>
    </row>
    <row r="16" spans="1:13" x14ac:dyDescent="0.25">
      <c r="A16" s="29" t="s">
        <v>25</v>
      </c>
      <c r="B16" s="70" t="s">
        <v>26</v>
      </c>
      <c r="C16" s="72">
        <v>82.390399000000002</v>
      </c>
      <c r="D16" s="72">
        <v>88.803696000000002</v>
      </c>
      <c r="E16" s="72">
        <v>79.632268999999994</v>
      </c>
      <c r="F16" s="72">
        <v>85.949293400000002</v>
      </c>
      <c r="G16" s="72">
        <v>110.75755789999999</v>
      </c>
      <c r="H16" s="72">
        <v>133.33596768999999</v>
      </c>
      <c r="I16" s="72">
        <v>138.86737199999999</v>
      </c>
      <c r="J16" s="72">
        <v>134.99629999999999</v>
      </c>
      <c r="K16" s="72">
        <v>107.5282</v>
      </c>
      <c r="L16" s="73">
        <f t="shared" si="0"/>
        <v>-0.2034729840743783</v>
      </c>
      <c r="M16" s="103"/>
    </row>
    <row r="17" spans="1:13" s="103" customFormat="1" x14ac:dyDescent="0.25">
      <c r="A17" s="112" t="s">
        <v>104</v>
      </c>
      <c r="B17" s="113" t="s">
        <v>114</v>
      </c>
      <c r="C17" s="96">
        <v>15.127940000000001</v>
      </c>
      <c r="D17" s="96">
        <v>15.846458</v>
      </c>
      <c r="E17" s="96">
        <v>17.080663000000001</v>
      </c>
      <c r="F17" s="96">
        <v>21.206932720000001</v>
      </c>
      <c r="G17" s="96">
        <v>24.825690250000001</v>
      </c>
      <c r="H17" s="96">
        <v>27.59612619</v>
      </c>
      <c r="I17" s="96">
        <v>30.195637340000001</v>
      </c>
      <c r="J17" s="96">
        <v>28.195400000000003</v>
      </c>
      <c r="K17" s="96">
        <v>21.005099999999999</v>
      </c>
      <c r="L17" s="97">
        <f t="shared" si="0"/>
        <v>-0.25501677578612125</v>
      </c>
    </row>
    <row r="18" spans="1:13" s="103" customFormat="1" x14ac:dyDescent="0.25">
      <c r="A18" s="112" t="s">
        <v>105</v>
      </c>
      <c r="B18" s="113" t="s">
        <v>115</v>
      </c>
      <c r="C18" s="96">
        <v>10.864105</v>
      </c>
      <c r="D18" s="96">
        <v>12.621316999999999</v>
      </c>
      <c r="E18" s="96">
        <v>8.6412139999999997</v>
      </c>
      <c r="F18" s="96">
        <v>7.75979185</v>
      </c>
      <c r="G18" s="96">
        <v>10.898931080000001</v>
      </c>
      <c r="H18" s="96">
        <v>12.313442460000001</v>
      </c>
      <c r="I18" s="96">
        <v>14.36779479</v>
      </c>
      <c r="J18" s="96">
        <v>16.866400000000002</v>
      </c>
      <c r="K18" s="96">
        <v>17.843799999999998</v>
      </c>
      <c r="L18" s="97">
        <f>K18/J18-1</f>
        <v>5.794953279893722E-2</v>
      </c>
    </row>
    <row r="19" spans="1:13" s="103" customFormat="1" x14ac:dyDescent="0.25">
      <c r="A19" s="112">
        <v>34</v>
      </c>
      <c r="B19" s="113" t="s">
        <v>144</v>
      </c>
      <c r="C19" s="96">
        <v>8.5290999999999997</v>
      </c>
      <c r="D19" s="96">
        <v>11.1775</v>
      </c>
      <c r="E19" s="96">
        <v>11.233499999999999</v>
      </c>
      <c r="F19" s="96">
        <v>11.7262</v>
      </c>
      <c r="G19" s="96">
        <v>12.1295</v>
      </c>
      <c r="H19" s="96">
        <v>15.0867</v>
      </c>
      <c r="I19" s="96">
        <v>16.9483</v>
      </c>
      <c r="J19" s="96">
        <v>16.164999999999999</v>
      </c>
      <c r="K19" s="96">
        <v>15.216700000000001</v>
      </c>
      <c r="L19" s="97">
        <f>K19/J19-1</f>
        <v>-5.8663779771110258E-2</v>
      </c>
    </row>
    <row r="20" spans="1:13" x14ac:dyDescent="0.25">
      <c r="A20" s="29" t="s">
        <v>27</v>
      </c>
      <c r="B20" s="70" t="s">
        <v>28</v>
      </c>
      <c r="C20" s="72">
        <v>0.5504690000000001</v>
      </c>
      <c r="D20" s="72">
        <v>0.53052900000000003</v>
      </c>
      <c r="E20" s="72">
        <v>0.69306699999999999</v>
      </c>
      <c r="F20" s="72">
        <v>0.10635586999999999</v>
      </c>
      <c r="G20" s="72">
        <v>0.29313972999999999</v>
      </c>
      <c r="H20" s="72">
        <v>0.10184887000000001</v>
      </c>
      <c r="I20" s="72">
        <v>0.26859112000000002</v>
      </c>
      <c r="J20" s="72">
        <v>0.33750000000000002</v>
      </c>
      <c r="K20" s="72">
        <v>0.21590000000000001</v>
      </c>
      <c r="L20" s="73">
        <f t="shared" si="0"/>
        <v>-0.36029629629629634</v>
      </c>
      <c r="M20" s="103"/>
    </row>
    <row r="21" spans="1:13" x14ac:dyDescent="0.25">
      <c r="A21" s="29" t="s">
        <v>29</v>
      </c>
      <c r="B21" s="70" t="s">
        <v>30</v>
      </c>
      <c r="C21" s="72">
        <v>56.143392999999996</v>
      </c>
      <c r="D21" s="72">
        <v>65.015371999999999</v>
      </c>
      <c r="E21" s="72">
        <v>54.193474999999999</v>
      </c>
      <c r="F21" s="72">
        <v>52.347218040000001</v>
      </c>
      <c r="G21" s="72">
        <v>79.103797380000003</v>
      </c>
      <c r="H21" s="72">
        <v>90.215244929999997</v>
      </c>
      <c r="I21" s="72">
        <v>103.78906859</v>
      </c>
      <c r="J21" s="72">
        <v>111.60130000000001</v>
      </c>
      <c r="K21" s="72">
        <v>69.820800000000006</v>
      </c>
      <c r="L21" s="73">
        <f t="shared" si="0"/>
        <v>-0.37437287916897022</v>
      </c>
      <c r="M21" s="103"/>
    </row>
    <row r="22" spans="1:13" s="103" customFormat="1" x14ac:dyDescent="0.25">
      <c r="A22" s="112" t="s">
        <v>106</v>
      </c>
      <c r="B22" s="113" t="s">
        <v>116</v>
      </c>
      <c r="C22" s="96">
        <v>42.403953000000001</v>
      </c>
      <c r="D22" s="96">
        <v>52.508685</v>
      </c>
      <c r="E22" s="96">
        <v>43.428995</v>
      </c>
      <c r="F22" s="96">
        <v>40.177654159999996</v>
      </c>
      <c r="G22" s="96">
        <v>61.303211990000001</v>
      </c>
      <c r="H22" s="96">
        <v>73.58064005</v>
      </c>
      <c r="I22" s="96">
        <v>85.71948067000001</v>
      </c>
      <c r="J22" s="96">
        <v>92.518299999999996</v>
      </c>
      <c r="K22" s="96">
        <v>52.250099999999996</v>
      </c>
      <c r="L22" s="97">
        <f t="shared" si="0"/>
        <v>-0.43524578380709544</v>
      </c>
    </row>
    <row r="23" spans="1:13" x14ac:dyDescent="0.25">
      <c r="A23" s="29" t="s">
        <v>31</v>
      </c>
      <c r="B23" s="70" t="s">
        <v>32</v>
      </c>
      <c r="C23" s="72">
        <v>6.8753359999999999</v>
      </c>
      <c r="D23" s="72">
        <v>9.0478870000000011</v>
      </c>
      <c r="E23" s="72">
        <v>8.1400260000000006</v>
      </c>
      <c r="F23" s="72">
        <v>10.785669970000001</v>
      </c>
      <c r="G23" s="72">
        <v>8.2060671799999998</v>
      </c>
      <c r="H23" s="72">
        <v>9.4888413899999993</v>
      </c>
      <c r="I23" s="72">
        <v>11.99545571</v>
      </c>
      <c r="J23" s="72">
        <v>11.4161</v>
      </c>
      <c r="K23" s="72">
        <v>9.6781000000000006</v>
      </c>
      <c r="L23" s="73">
        <f t="shared" si="0"/>
        <v>-0.1522411331365352</v>
      </c>
      <c r="M23" s="103"/>
    </row>
    <row r="24" spans="1:13" x14ac:dyDescent="0.25">
      <c r="A24" s="29">
        <v>71</v>
      </c>
      <c r="B24" s="70" t="s">
        <v>33</v>
      </c>
      <c r="C24" s="72">
        <v>0.66400400000000004</v>
      </c>
      <c r="D24" s="72">
        <v>0.22759800000000002</v>
      </c>
      <c r="E24" s="72">
        <v>0.45044499999999998</v>
      </c>
      <c r="F24" s="72">
        <v>0.43623041000000001</v>
      </c>
      <c r="G24" s="72">
        <v>0.74011032999999993</v>
      </c>
      <c r="H24" s="72">
        <v>0.69211171000000005</v>
      </c>
      <c r="I24" s="72">
        <v>2.19069359</v>
      </c>
      <c r="J24" s="72">
        <v>0.55640000000000001</v>
      </c>
      <c r="K24" s="72">
        <v>0.42830000000000001</v>
      </c>
      <c r="L24" s="73">
        <f t="shared" si="0"/>
        <v>-0.2302300503235083</v>
      </c>
      <c r="M24" s="103"/>
    </row>
    <row r="25" spans="1:13" x14ac:dyDescent="0.25">
      <c r="A25" s="29" t="s">
        <v>34</v>
      </c>
      <c r="B25" s="70" t="s">
        <v>35</v>
      </c>
      <c r="C25" s="72">
        <v>39.734788000000002</v>
      </c>
      <c r="D25" s="72">
        <v>49.163017999999994</v>
      </c>
      <c r="E25" s="72">
        <v>55.662768999999997</v>
      </c>
      <c r="F25" s="72">
        <v>54.523978939999999</v>
      </c>
      <c r="G25" s="72">
        <v>89.174512250000006</v>
      </c>
      <c r="H25" s="72">
        <v>112.00192207000001</v>
      </c>
      <c r="I25" s="72">
        <v>137.11892165</v>
      </c>
      <c r="J25" s="72">
        <v>142.51310000000001</v>
      </c>
      <c r="K25" s="72">
        <v>126.203</v>
      </c>
      <c r="L25" s="73">
        <f t="shared" si="0"/>
        <v>-0.11444632107504504</v>
      </c>
      <c r="M25" s="103"/>
    </row>
    <row r="26" spans="1:13" s="103" customFormat="1" x14ac:dyDescent="0.25">
      <c r="A26" s="112" t="s">
        <v>107</v>
      </c>
      <c r="B26" s="113" t="s">
        <v>117</v>
      </c>
      <c r="C26" s="96">
        <v>22.559782999999999</v>
      </c>
      <c r="D26" s="96">
        <v>34.007932000000004</v>
      </c>
      <c r="E26" s="96">
        <v>32.011558999999998</v>
      </c>
      <c r="F26" s="96">
        <v>29.421471450000002</v>
      </c>
      <c r="G26" s="96">
        <v>47.631671939999997</v>
      </c>
      <c r="H26" s="96">
        <v>67.719440300000002</v>
      </c>
      <c r="I26" s="96">
        <v>92.527084639999998</v>
      </c>
      <c r="J26" s="96">
        <v>94.411500000000004</v>
      </c>
      <c r="K26" s="96">
        <v>69.4131</v>
      </c>
      <c r="L26" s="97">
        <f t="shared" si="0"/>
        <v>-0.26478130312514903</v>
      </c>
    </row>
    <row r="27" spans="1:13" s="103" customFormat="1" x14ac:dyDescent="0.25">
      <c r="A27" s="112" t="s">
        <v>108</v>
      </c>
      <c r="B27" s="113" t="s">
        <v>118</v>
      </c>
      <c r="C27" s="96">
        <v>9.2386230000000005</v>
      </c>
      <c r="D27" s="96">
        <v>8.5218450000000008</v>
      </c>
      <c r="E27" s="96">
        <v>18.475285</v>
      </c>
      <c r="F27" s="96">
        <v>19.234119539999998</v>
      </c>
      <c r="G27" s="96">
        <v>28.808864959999998</v>
      </c>
      <c r="H27" s="96">
        <v>29.964864720000001</v>
      </c>
      <c r="I27" s="96">
        <v>33.68011946</v>
      </c>
      <c r="J27" s="96">
        <v>36.054199999999994</v>
      </c>
      <c r="K27" s="96">
        <v>47.872</v>
      </c>
      <c r="L27" s="97">
        <f t="shared" si="0"/>
        <v>0.32777873312956629</v>
      </c>
    </row>
    <row r="28" spans="1:13" x14ac:dyDescent="0.25">
      <c r="A28" s="29" t="s">
        <v>36</v>
      </c>
      <c r="B28" s="70" t="s">
        <v>37</v>
      </c>
      <c r="C28" s="72">
        <v>91.380290000000002</v>
      </c>
      <c r="D28" s="72">
        <v>74.591890000000006</v>
      </c>
      <c r="E28" s="72">
        <v>64.850307999999998</v>
      </c>
      <c r="F28" s="72">
        <v>72.069201000000007</v>
      </c>
      <c r="G28" s="72">
        <v>64.039085040000003</v>
      </c>
      <c r="H28" s="72">
        <v>91.974384360000002</v>
      </c>
      <c r="I28" s="72">
        <v>112.60125791</v>
      </c>
      <c r="J28" s="72">
        <v>88.225200000000001</v>
      </c>
      <c r="K28" s="72">
        <v>69.494900000000001</v>
      </c>
      <c r="L28" s="73">
        <f t="shared" si="0"/>
        <v>-0.2123010205700866</v>
      </c>
      <c r="M28" s="103"/>
    </row>
    <row r="29" spans="1:13" s="103" customFormat="1" x14ac:dyDescent="0.25">
      <c r="A29" s="112">
        <v>84</v>
      </c>
      <c r="B29" s="113" t="s">
        <v>95</v>
      </c>
      <c r="C29" s="96">
        <v>32.114899999999999</v>
      </c>
      <c r="D29" s="96">
        <v>30.892700000000001</v>
      </c>
      <c r="E29" s="96">
        <v>21.328200000000002</v>
      </c>
      <c r="F29" s="96">
        <v>20.106000000000002</v>
      </c>
      <c r="G29" s="96">
        <v>21.042000000000002</v>
      </c>
      <c r="H29" s="96">
        <v>35.1355</v>
      </c>
      <c r="I29" s="96">
        <v>39.969199999999994</v>
      </c>
      <c r="J29" s="96">
        <v>37.291699999999999</v>
      </c>
      <c r="K29" s="96">
        <v>28.847300000000001</v>
      </c>
      <c r="L29" s="97">
        <f t="shared" si="0"/>
        <v>-0.2264418087670983</v>
      </c>
    </row>
    <row r="30" spans="1:13" s="103" customFormat="1" x14ac:dyDescent="0.25">
      <c r="A30" s="112">
        <v>85</v>
      </c>
      <c r="B30" s="113" t="s">
        <v>96</v>
      </c>
      <c r="C30" s="96">
        <v>15.1417</v>
      </c>
      <c r="D30" s="96">
        <v>18.026400000000002</v>
      </c>
      <c r="E30" s="96">
        <v>18.340599999999998</v>
      </c>
      <c r="F30" s="96">
        <v>23.279900000000001</v>
      </c>
      <c r="G30" s="96">
        <v>18.0307</v>
      </c>
      <c r="H30" s="96">
        <v>22.633099999999999</v>
      </c>
      <c r="I30" s="96">
        <v>20.7225</v>
      </c>
      <c r="J30" s="96">
        <v>26.7193</v>
      </c>
      <c r="K30" s="96">
        <v>22.837199999999999</v>
      </c>
      <c r="L30" s="97">
        <f t="shared" si="0"/>
        <v>-0.14529197995456478</v>
      </c>
    </row>
    <row r="31" spans="1:13" x14ac:dyDescent="0.25">
      <c r="A31" s="29" t="s">
        <v>38</v>
      </c>
      <c r="B31" s="70" t="s">
        <v>39</v>
      </c>
      <c r="C31" s="72">
        <v>14.592208999999999</v>
      </c>
      <c r="D31" s="72">
        <v>21.119568999999998</v>
      </c>
      <c r="E31" s="72">
        <v>19.347756999999998</v>
      </c>
      <c r="F31" s="72">
        <v>19.438517390000001</v>
      </c>
      <c r="G31" s="72">
        <v>25.52143813</v>
      </c>
      <c r="H31" s="72">
        <v>23.104991720000001</v>
      </c>
      <c r="I31" s="72">
        <v>27.793530449999999</v>
      </c>
      <c r="J31" s="72">
        <v>28.537400000000002</v>
      </c>
      <c r="K31" s="72">
        <v>27.478400000000001</v>
      </c>
      <c r="L31" s="73">
        <f t="shared" si="0"/>
        <v>-3.7109197053690979E-2</v>
      </c>
      <c r="M31" s="103"/>
    </row>
    <row r="32" spans="1:13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2"/>
      <c r="M32" s="103"/>
    </row>
    <row r="33" spans="1:13" x14ac:dyDescent="0.25">
      <c r="A33" s="118" t="s">
        <v>2</v>
      </c>
      <c r="B33" s="119"/>
      <c r="C33" s="106">
        <v>291.12729999999999</v>
      </c>
      <c r="D33" s="106">
        <v>491.07509999999996</v>
      </c>
      <c r="E33" s="106">
        <v>367.12809999999996</v>
      </c>
      <c r="F33" s="106">
        <v>393.2901</v>
      </c>
      <c r="G33" s="106">
        <v>292.85890000000001</v>
      </c>
      <c r="H33" s="106">
        <v>195.7414</v>
      </c>
      <c r="I33" s="106">
        <v>110.1284</v>
      </c>
      <c r="J33" s="106">
        <v>73.840100000000007</v>
      </c>
      <c r="K33" s="106">
        <v>71.1875</v>
      </c>
      <c r="L33" s="35">
        <f t="shared" ref="L33:L50" si="1">K33/J33-1</f>
        <v>-3.5923569984331105E-2</v>
      </c>
      <c r="M33" s="103"/>
    </row>
    <row r="34" spans="1:13" x14ac:dyDescent="0.25">
      <c r="A34" s="28" t="s">
        <v>20</v>
      </c>
      <c r="B34" s="69" t="s">
        <v>21</v>
      </c>
      <c r="C34" s="72">
        <v>122.84139999999999</v>
      </c>
      <c r="D34" s="72">
        <v>271.3646</v>
      </c>
      <c r="E34" s="72">
        <v>208.40210000000002</v>
      </c>
      <c r="F34" s="72">
        <v>162.96420000000001</v>
      </c>
      <c r="G34" s="72">
        <v>53.387099999999997</v>
      </c>
      <c r="H34" s="72">
        <v>22.766999999999999</v>
      </c>
      <c r="I34" s="72">
        <v>18.5289</v>
      </c>
      <c r="J34" s="72">
        <v>17.500700000000002</v>
      </c>
      <c r="K34" s="72">
        <v>13.271700000000001</v>
      </c>
      <c r="L34" s="73">
        <f t="shared" si="1"/>
        <v>-0.24164747695806454</v>
      </c>
      <c r="M34" s="103"/>
    </row>
    <row r="35" spans="1:13" s="103" customFormat="1" x14ac:dyDescent="0.25">
      <c r="A35" s="95" t="s">
        <v>109</v>
      </c>
      <c r="B35" s="98" t="s">
        <v>119</v>
      </c>
      <c r="C35" s="96">
        <v>9.3342770000000002</v>
      </c>
      <c r="D35" s="96">
        <v>4.2289719999999997</v>
      </c>
      <c r="E35" s="96">
        <v>7.2731760000000003</v>
      </c>
      <c r="F35" s="96">
        <v>13.233919519999999</v>
      </c>
      <c r="G35" s="96">
        <v>10.77396105</v>
      </c>
      <c r="H35" s="96">
        <v>8.5049561300000001</v>
      </c>
      <c r="I35" s="96">
        <v>10.102304550000001</v>
      </c>
      <c r="J35" s="96">
        <v>10.046100000000001</v>
      </c>
      <c r="K35" s="96">
        <v>4.7238999999999995</v>
      </c>
      <c r="L35" s="97">
        <f t="shared" si="1"/>
        <v>-0.52977772468918294</v>
      </c>
    </row>
    <row r="36" spans="1:13" s="103" customFormat="1" x14ac:dyDescent="0.25">
      <c r="A36" s="95" t="s">
        <v>142</v>
      </c>
      <c r="B36" s="98" t="s">
        <v>143</v>
      </c>
      <c r="C36" s="96">
        <v>2.3851999999999998</v>
      </c>
      <c r="D36" s="96">
        <v>2.2858000000000001</v>
      </c>
      <c r="E36" s="96">
        <v>3.3204000000000002</v>
      </c>
      <c r="F36" s="96">
        <v>5.4131999999999998</v>
      </c>
      <c r="G36" s="96">
        <v>6.6067999999999998</v>
      </c>
      <c r="H36" s="96">
        <v>5.6848999999999998</v>
      </c>
      <c r="I36" s="96">
        <v>3.8239999999999998</v>
      </c>
      <c r="J36" s="96">
        <v>3.2599</v>
      </c>
      <c r="K36" s="96">
        <v>4.6453999999999995</v>
      </c>
      <c r="L36" s="97">
        <f t="shared" si="1"/>
        <v>0.42501303720973027</v>
      </c>
    </row>
    <row r="37" spans="1:13" x14ac:dyDescent="0.25">
      <c r="A37" s="29" t="s">
        <v>22</v>
      </c>
      <c r="B37" s="70" t="s">
        <v>23</v>
      </c>
      <c r="C37" s="72">
        <v>4.9066999999999998</v>
      </c>
      <c r="D37" s="72">
        <v>3.698</v>
      </c>
      <c r="E37" s="72">
        <v>3.6606000000000001</v>
      </c>
      <c r="F37" s="72">
        <v>0.2757</v>
      </c>
      <c r="G37" s="72">
        <v>0.26380000000000003</v>
      </c>
      <c r="H37" s="72">
        <v>9.8699999999999996E-2</v>
      </c>
      <c r="I37" s="72">
        <v>0</v>
      </c>
      <c r="J37" s="72">
        <v>4.07E-2</v>
      </c>
      <c r="K37" s="72">
        <v>3.0000000000000001E-3</v>
      </c>
      <c r="L37" s="73">
        <f t="shared" si="1"/>
        <v>-0.92628992628992624</v>
      </c>
      <c r="M37" s="103"/>
    </row>
    <row r="38" spans="1:13" x14ac:dyDescent="0.25">
      <c r="A38" s="29">
        <v>27</v>
      </c>
      <c r="B38" s="71" t="s">
        <v>24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3.0000000000000001E-3</v>
      </c>
      <c r="K38" s="74">
        <v>2.8E-3</v>
      </c>
      <c r="L38" s="73">
        <f t="shared" si="1"/>
        <v>-6.6666666666666652E-2</v>
      </c>
      <c r="M38" s="103"/>
    </row>
    <row r="39" spans="1:13" x14ac:dyDescent="0.25">
      <c r="A39" s="29" t="s">
        <v>25</v>
      </c>
      <c r="B39" s="70" t="s">
        <v>26</v>
      </c>
      <c r="C39" s="72">
        <v>1.7423</v>
      </c>
      <c r="D39" s="72">
        <v>1.1625999999999999</v>
      </c>
      <c r="E39" s="72">
        <v>1.6457999999999999</v>
      </c>
      <c r="F39" s="72">
        <v>9.1409000000000002</v>
      </c>
      <c r="G39" s="72">
        <v>5.4557000000000002</v>
      </c>
      <c r="H39" s="72">
        <v>4.3171999999999997</v>
      </c>
      <c r="I39" s="72">
        <v>0.89260000000000006</v>
      </c>
      <c r="J39" s="72">
        <v>1.6922000000000001</v>
      </c>
      <c r="K39" s="72">
        <v>2.4377</v>
      </c>
      <c r="L39" s="73">
        <f t="shared" si="1"/>
        <v>0.44055076232123858</v>
      </c>
      <c r="M39" s="103"/>
    </row>
    <row r="40" spans="1:13" x14ac:dyDescent="0.25">
      <c r="A40" s="29" t="s">
        <v>27</v>
      </c>
      <c r="B40" s="70" t="s">
        <v>28</v>
      </c>
      <c r="C40" s="72">
        <v>0.23100000000000001</v>
      </c>
      <c r="D40" s="72">
        <v>1.1880999999999999</v>
      </c>
      <c r="E40" s="72">
        <v>0.54570000000000007</v>
      </c>
      <c r="F40" s="72">
        <v>0.78500000000000003</v>
      </c>
      <c r="G40" s="72">
        <v>1.0028999999999999</v>
      </c>
      <c r="H40" s="72">
        <v>4.1299999999999996E-2</v>
      </c>
      <c r="I40" s="72">
        <v>0.1017</v>
      </c>
      <c r="J40" s="72">
        <v>9.1999999999999998E-2</v>
      </c>
      <c r="K40" s="72">
        <v>0.34970000000000001</v>
      </c>
      <c r="L40" s="73">
        <f t="shared" si="1"/>
        <v>2.8010869565217393</v>
      </c>
      <c r="M40" s="103"/>
    </row>
    <row r="41" spans="1:13" x14ac:dyDescent="0.25">
      <c r="A41" s="29" t="s">
        <v>29</v>
      </c>
      <c r="B41" s="70" t="s">
        <v>30</v>
      </c>
      <c r="C41" s="72">
        <v>0.13369999999999999</v>
      </c>
      <c r="D41" s="72">
        <v>0.14660000000000001</v>
      </c>
      <c r="E41" s="72">
        <v>9.4799999999999995E-2</v>
      </c>
      <c r="F41" s="72">
        <v>9.8000000000000014E-3</v>
      </c>
      <c r="G41" s="72">
        <v>1.4999999999999999E-2</v>
      </c>
      <c r="H41" s="72">
        <v>7.7999999999999996E-3</v>
      </c>
      <c r="I41" s="72">
        <v>2.7800000000000002E-2</v>
      </c>
      <c r="J41" s="72">
        <v>1.9600000000000003E-2</v>
      </c>
      <c r="K41" s="72">
        <v>3.5099999999999999E-2</v>
      </c>
      <c r="L41" s="73">
        <f t="shared" si="1"/>
        <v>0.79081632653061185</v>
      </c>
    </row>
    <row r="42" spans="1:13" x14ac:dyDescent="0.25">
      <c r="A42" s="29" t="s">
        <v>31</v>
      </c>
      <c r="B42" s="70" t="s">
        <v>32</v>
      </c>
      <c r="C42" s="72">
        <v>104.33330000000001</v>
      </c>
      <c r="D42" s="72">
        <v>146.80199999999999</v>
      </c>
      <c r="E42" s="72">
        <v>129.2473</v>
      </c>
      <c r="F42" s="72">
        <v>202.01220000000001</v>
      </c>
      <c r="G42" s="72">
        <v>188.20129999999997</v>
      </c>
      <c r="H42" s="72">
        <v>110.1328</v>
      </c>
      <c r="I42" s="72">
        <v>20.710900000000002</v>
      </c>
      <c r="J42" s="72">
        <v>20.418700000000001</v>
      </c>
      <c r="K42" s="72">
        <v>13.9026</v>
      </c>
      <c r="L42" s="73">
        <f t="shared" si="1"/>
        <v>-0.31912413620847557</v>
      </c>
    </row>
    <row r="43" spans="1:13" s="103" customFormat="1" x14ac:dyDescent="0.25">
      <c r="A43" s="112" t="s">
        <v>110</v>
      </c>
      <c r="B43" s="113" t="s">
        <v>120</v>
      </c>
      <c r="C43" s="96">
        <v>23.456510999999999</v>
      </c>
      <c r="D43" s="96">
        <v>25.268754000000001</v>
      </c>
      <c r="E43" s="96">
        <v>19.053074000000002</v>
      </c>
      <c r="F43" s="96">
        <v>21.00583666</v>
      </c>
      <c r="G43" s="96">
        <v>30.526259300000003</v>
      </c>
      <c r="H43" s="96">
        <v>30.916515329999999</v>
      </c>
      <c r="I43" s="96">
        <v>14.907081590000001</v>
      </c>
      <c r="J43" s="96">
        <v>16.218</v>
      </c>
      <c r="K43" s="96">
        <v>12.0397</v>
      </c>
      <c r="L43" s="97">
        <f t="shared" si="1"/>
        <v>-0.25763349364903199</v>
      </c>
    </row>
    <row r="44" spans="1:13" x14ac:dyDescent="0.25">
      <c r="A44" s="29">
        <v>71</v>
      </c>
      <c r="B44" s="70" t="s">
        <v>33</v>
      </c>
      <c r="C44" s="72">
        <v>0.79149999999999998</v>
      </c>
      <c r="D44" s="72">
        <v>15.172600000000001</v>
      </c>
      <c r="E44" s="72">
        <v>1.4657</v>
      </c>
      <c r="F44" s="72">
        <v>0.42169999999999996</v>
      </c>
      <c r="G44" s="72">
        <v>2.0146999999999999</v>
      </c>
      <c r="H44" s="72">
        <v>0.78470000000000006</v>
      </c>
      <c r="I44" s="72">
        <v>0</v>
      </c>
      <c r="J44" s="72">
        <v>0.18359999999999999</v>
      </c>
      <c r="K44" s="72">
        <v>0.26019999999999999</v>
      </c>
      <c r="L44" s="73">
        <f t="shared" si="1"/>
        <v>0.41721132897603486</v>
      </c>
    </row>
    <row r="45" spans="1:13" x14ac:dyDescent="0.25">
      <c r="A45" s="29" t="s">
        <v>34</v>
      </c>
      <c r="B45" s="70" t="s">
        <v>35</v>
      </c>
      <c r="C45" s="72">
        <v>3.1886000000000001</v>
      </c>
      <c r="D45" s="72">
        <v>3.3220999999999998</v>
      </c>
      <c r="E45" s="72">
        <v>1.7233000000000001</v>
      </c>
      <c r="F45" s="72">
        <v>2.3811999999999998</v>
      </c>
      <c r="G45" s="72">
        <v>17.729400000000002</v>
      </c>
      <c r="H45" s="72">
        <v>26.5275</v>
      </c>
      <c r="I45" s="72">
        <v>26.262900000000002</v>
      </c>
      <c r="J45" s="72">
        <v>11.9795</v>
      </c>
      <c r="K45" s="72">
        <v>16.796700000000001</v>
      </c>
      <c r="L45" s="73">
        <f t="shared" si="1"/>
        <v>0.40212028882674589</v>
      </c>
    </row>
    <row r="46" spans="1:13" s="103" customFormat="1" x14ac:dyDescent="0.25">
      <c r="A46" s="112" t="s">
        <v>111</v>
      </c>
      <c r="B46" s="113" t="s">
        <v>121</v>
      </c>
      <c r="C46" s="96">
        <v>1.7268000000000002E-2</v>
      </c>
      <c r="D46" s="96">
        <v>0</v>
      </c>
      <c r="E46" s="96">
        <v>0</v>
      </c>
      <c r="F46" s="96">
        <v>0</v>
      </c>
      <c r="G46" s="96">
        <v>10.197846299999998</v>
      </c>
      <c r="H46" s="96">
        <v>21.509195420000001</v>
      </c>
      <c r="I46" s="96">
        <v>21.974305530000002</v>
      </c>
      <c r="J46" s="96">
        <v>7.0621</v>
      </c>
      <c r="K46" s="96">
        <v>14.397</v>
      </c>
      <c r="L46" s="97">
        <f t="shared" si="1"/>
        <v>1.0386287364948101</v>
      </c>
    </row>
    <row r="47" spans="1:13" x14ac:dyDescent="0.25">
      <c r="A47" s="29" t="s">
        <v>36</v>
      </c>
      <c r="B47" s="70" t="s">
        <v>37</v>
      </c>
      <c r="C47" s="72">
        <v>17.5565</v>
      </c>
      <c r="D47" s="72">
        <v>16.4434</v>
      </c>
      <c r="E47" s="72">
        <v>16.0138</v>
      </c>
      <c r="F47" s="72">
        <v>12.361700000000001</v>
      </c>
      <c r="G47" s="72">
        <v>16.826799999999999</v>
      </c>
      <c r="H47" s="72">
        <v>16.604099999999999</v>
      </c>
      <c r="I47" s="72">
        <v>20.7166</v>
      </c>
      <c r="J47" s="72">
        <v>16.047899999999998</v>
      </c>
      <c r="K47" s="72">
        <v>23.771799999999999</v>
      </c>
      <c r="L47" s="73">
        <f t="shared" si="1"/>
        <v>0.48130284959402792</v>
      </c>
    </row>
    <row r="48" spans="1:13" s="103" customFormat="1" x14ac:dyDescent="0.25">
      <c r="A48" s="112" t="s">
        <v>112</v>
      </c>
      <c r="B48" s="113" t="s">
        <v>96</v>
      </c>
      <c r="C48" s="96">
        <v>9.1198240000000013</v>
      </c>
      <c r="D48" s="96">
        <v>6.743977000000001</v>
      </c>
      <c r="E48" s="96">
        <v>8.3588500000000003</v>
      </c>
      <c r="F48" s="96">
        <v>8.5951572699999996</v>
      </c>
      <c r="G48" s="96">
        <v>8.7304182099999998</v>
      </c>
      <c r="H48" s="96">
        <v>8.2521207099999998</v>
      </c>
      <c r="I48" s="96">
        <v>10.469281279999999</v>
      </c>
      <c r="J48" s="96">
        <v>9.0447999999999986</v>
      </c>
      <c r="K48" s="96">
        <v>8.5296000000000003</v>
      </c>
      <c r="L48" s="97">
        <f t="shared" si="1"/>
        <v>-5.6960905713780097E-2</v>
      </c>
    </row>
    <row r="49" spans="1:12" s="103" customFormat="1" x14ac:dyDescent="0.25">
      <c r="A49" s="112" t="s">
        <v>91</v>
      </c>
      <c r="B49" s="113" t="s">
        <v>100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6.2160000000000002</v>
      </c>
      <c r="L49" s="97"/>
    </row>
    <row r="50" spans="1:12" x14ac:dyDescent="0.25">
      <c r="A50" s="29" t="s">
        <v>38</v>
      </c>
      <c r="B50" s="70" t="s">
        <v>39</v>
      </c>
      <c r="C50" s="72">
        <v>35.402300000000004</v>
      </c>
      <c r="D50" s="72">
        <v>31.775200000000002</v>
      </c>
      <c r="E50" s="72">
        <v>4.3291000000000004</v>
      </c>
      <c r="F50" s="72">
        <v>2.9375999999999998</v>
      </c>
      <c r="G50" s="72">
        <v>7.9621000000000004</v>
      </c>
      <c r="H50" s="72">
        <v>14.4603</v>
      </c>
      <c r="I50" s="72">
        <v>22.886900000000001</v>
      </c>
      <c r="J50" s="72">
        <v>5.8651999999999997</v>
      </c>
      <c r="K50" s="72">
        <v>0.35919999999999996</v>
      </c>
      <c r="L50" s="73">
        <f t="shared" si="1"/>
        <v>-0.93875741662688394</v>
      </c>
    </row>
  </sheetData>
  <sortState ref="A46:T47">
    <sortCondition descending="1" ref="K46:K47"/>
  </sortState>
  <mergeCells count="6">
    <mergeCell ref="A33:B33"/>
    <mergeCell ref="B1:L1"/>
    <mergeCell ref="B2:L2"/>
    <mergeCell ref="K3:L3"/>
    <mergeCell ref="A6:B6"/>
    <mergeCell ref="A8:B8"/>
  </mergeCells>
  <pageMargins left="0.23622047244094491" right="0.23622047244094491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3" sqref="J23"/>
    </sheetView>
  </sheetViews>
  <sheetFormatPr defaultRowHeight="15" x14ac:dyDescent="0.25"/>
  <cols>
    <col min="2" max="2" width="48.85546875" customWidth="1"/>
    <col min="3" max="9" width="10.85546875" customWidth="1"/>
    <col min="10" max="10" width="10.85546875" style="1" customWidth="1"/>
    <col min="11" max="11" width="13" customWidth="1"/>
    <col min="12" max="12" width="9.85546875" customWidth="1"/>
  </cols>
  <sheetData>
    <row r="1" spans="1:13" x14ac:dyDescent="0.25">
      <c r="A1" s="33"/>
      <c r="B1" s="120" t="s">
        <v>83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x14ac:dyDescent="0.25">
      <c r="A2" s="33"/>
      <c r="B2" s="121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122" t="s">
        <v>62</v>
      </c>
      <c r="L3" s="122"/>
    </row>
    <row r="4" spans="1:13" s="40" customFormat="1" ht="39" customHeight="1" x14ac:dyDescent="0.25">
      <c r="C4" s="68" t="s">
        <v>13</v>
      </c>
      <c r="D4" s="68" t="s">
        <v>14</v>
      </c>
      <c r="E4" s="68" t="s">
        <v>15</v>
      </c>
      <c r="F4" s="68" t="s">
        <v>16</v>
      </c>
      <c r="G4" s="68" t="s">
        <v>17</v>
      </c>
      <c r="H4" s="68" t="s">
        <v>18</v>
      </c>
      <c r="I4" s="68" t="s">
        <v>19</v>
      </c>
      <c r="J4" s="68" t="s">
        <v>59</v>
      </c>
      <c r="K4" s="7" t="s">
        <v>141</v>
      </c>
      <c r="L4" s="7" t="s">
        <v>65</v>
      </c>
    </row>
    <row r="5" spans="1:13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</row>
    <row r="6" spans="1:13" s="1" customFormat="1" x14ac:dyDescent="0.25">
      <c r="A6" s="118" t="s">
        <v>0</v>
      </c>
      <c r="B6" s="119"/>
      <c r="C6" s="78">
        <f>C8+C31</f>
        <v>1776.7111</v>
      </c>
      <c r="D6" s="78">
        <f>D8+D31</f>
        <v>2055.3416999999999</v>
      </c>
      <c r="E6" s="78">
        <f>E8+E31</f>
        <v>2078.7449000000001</v>
      </c>
      <c r="F6" s="78">
        <f>F8+F31</f>
        <v>1641.5983000000001</v>
      </c>
      <c r="G6" s="78">
        <f>G8+G31</f>
        <v>1646.8483999999999</v>
      </c>
      <c r="H6" s="78">
        <f>H8+H31</f>
        <v>2197.7325000000001</v>
      </c>
      <c r="I6" s="78">
        <f>I8+I31</f>
        <v>2775.8376000000003</v>
      </c>
      <c r="J6" s="78">
        <f>J8+J31</f>
        <v>2530.3655515149999</v>
      </c>
      <c r="K6" s="78">
        <f>K8+K31</f>
        <v>2318.8864029749998</v>
      </c>
      <c r="L6" s="35">
        <f>K6/J6-1</f>
        <v>-8.3576520559798806E-2</v>
      </c>
    </row>
    <row r="7" spans="1:13" s="1" customForma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77"/>
      <c r="L7" s="77"/>
    </row>
    <row r="8" spans="1:13" x14ac:dyDescent="0.25">
      <c r="A8" s="118" t="s">
        <v>1</v>
      </c>
      <c r="B8" s="119"/>
      <c r="C8" s="67">
        <v>1515.4923999999999</v>
      </c>
      <c r="D8" s="67">
        <v>1746.6831000000002</v>
      </c>
      <c r="E8" s="67">
        <v>1856.5101000000002</v>
      </c>
      <c r="F8" s="67">
        <v>1448.2995000000001</v>
      </c>
      <c r="G8" s="67">
        <v>1528.6016999999999</v>
      </c>
      <c r="H8" s="67">
        <v>2114.7211000000002</v>
      </c>
      <c r="I8" s="67">
        <v>2692.2930000000001</v>
      </c>
      <c r="J8" s="67">
        <v>2489.699451515</v>
      </c>
      <c r="K8" s="67">
        <v>2283.7250029749998</v>
      </c>
      <c r="L8" s="35">
        <f t="shared" ref="L8:L49" si="0">K8/J8-1</f>
        <v>-8.273064783569084E-2</v>
      </c>
    </row>
    <row r="9" spans="1:13" x14ac:dyDescent="0.25">
      <c r="A9" s="28" t="s">
        <v>20</v>
      </c>
      <c r="B9" s="69" t="s">
        <v>21</v>
      </c>
      <c r="C9" s="72">
        <v>80.021500000000003</v>
      </c>
      <c r="D9" s="72">
        <v>118.7654</v>
      </c>
      <c r="E9" s="72">
        <v>122.9278</v>
      </c>
      <c r="F9" s="72">
        <v>97.988</v>
      </c>
      <c r="G9" s="72">
        <v>139.7191</v>
      </c>
      <c r="H9" s="72">
        <v>127.5737</v>
      </c>
      <c r="I9" s="72">
        <v>148.71779999999998</v>
      </c>
      <c r="J9" s="72">
        <v>148.8032</v>
      </c>
      <c r="K9" s="72">
        <v>153.75649999999999</v>
      </c>
      <c r="L9" s="73">
        <f t="shared" si="0"/>
        <v>3.3287590589449634E-2</v>
      </c>
    </row>
    <row r="10" spans="1:13" s="103" customFormat="1" x14ac:dyDescent="0.25">
      <c r="A10" s="95" t="s">
        <v>102</v>
      </c>
      <c r="B10" s="98" t="s">
        <v>123</v>
      </c>
      <c r="C10" s="96">
        <v>10.686676</v>
      </c>
      <c r="D10" s="96">
        <v>14.740710000000002</v>
      </c>
      <c r="E10" s="96">
        <v>20.819172999999999</v>
      </c>
      <c r="F10" s="96">
        <v>21.298042000000002</v>
      </c>
      <c r="G10" s="96">
        <v>20.839433594999999</v>
      </c>
      <c r="H10" s="96">
        <v>29.213066424000001</v>
      </c>
      <c r="I10" s="96">
        <v>36.408851667</v>
      </c>
      <c r="J10" s="96">
        <v>44.139300000000006</v>
      </c>
      <c r="K10" s="96">
        <v>46.3459</v>
      </c>
      <c r="L10" s="97">
        <f t="shared" si="0"/>
        <v>4.9991730725226668E-2</v>
      </c>
    </row>
    <row r="11" spans="1:13" s="103" customFormat="1" x14ac:dyDescent="0.25">
      <c r="A11" s="95" t="s">
        <v>145</v>
      </c>
      <c r="B11" s="98" t="s">
        <v>148</v>
      </c>
      <c r="C11" s="96">
        <v>2.2117</v>
      </c>
      <c r="D11" s="96">
        <v>2.6121999999999996</v>
      </c>
      <c r="E11" s="96">
        <v>2.6929000000000003</v>
      </c>
      <c r="F11" s="96">
        <v>2.6454</v>
      </c>
      <c r="G11" s="96">
        <v>3.7049000000000003</v>
      </c>
      <c r="H11" s="96">
        <v>5.3120000000000003</v>
      </c>
      <c r="I11" s="96">
        <v>6.9501999999999997</v>
      </c>
      <c r="J11" s="96">
        <v>10.5648</v>
      </c>
      <c r="K11" s="96">
        <v>13.501799999999999</v>
      </c>
      <c r="L11" s="97">
        <f t="shared" si="0"/>
        <v>0.2779986369831895</v>
      </c>
    </row>
    <row r="12" spans="1:13" s="103" customFormat="1" x14ac:dyDescent="0.25">
      <c r="A12" s="95" t="s">
        <v>146</v>
      </c>
      <c r="B12" s="98" t="s">
        <v>149</v>
      </c>
      <c r="C12" s="96">
        <v>30.396699999999999</v>
      </c>
      <c r="D12" s="96">
        <v>40.222999999999999</v>
      </c>
      <c r="E12" s="96">
        <v>32.127200000000002</v>
      </c>
      <c r="F12" s="96">
        <v>25.0578</v>
      </c>
      <c r="G12" s="96">
        <v>25.174299999999999</v>
      </c>
      <c r="H12" s="96">
        <v>18.234200000000001</v>
      </c>
      <c r="I12" s="96">
        <v>18.158900000000003</v>
      </c>
      <c r="J12" s="96">
        <v>19.338000000000001</v>
      </c>
      <c r="K12" s="96">
        <v>12.4139</v>
      </c>
      <c r="L12" s="97">
        <f t="shared" si="0"/>
        <v>-0.35805667597476476</v>
      </c>
    </row>
    <row r="13" spans="1:13" x14ac:dyDescent="0.25">
      <c r="A13" s="29" t="s">
        <v>22</v>
      </c>
      <c r="B13" s="70" t="s">
        <v>23</v>
      </c>
      <c r="C13" s="72">
        <v>1110.2795000000001</v>
      </c>
      <c r="D13" s="72">
        <v>1291.7868000000001</v>
      </c>
      <c r="E13" s="72">
        <v>1336.8616999999999</v>
      </c>
      <c r="F13" s="72">
        <v>1013.4433</v>
      </c>
      <c r="G13" s="72">
        <v>942.53409999999997</v>
      </c>
      <c r="H13" s="72">
        <v>1436.7416000000001</v>
      </c>
      <c r="I13" s="72">
        <v>1895.7872</v>
      </c>
      <c r="J13" s="72">
        <v>1604.1464515150001</v>
      </c>
      <c r="K13" s="72">
        <v>1457.8332029749999</v>
      </c>
      <c r="L13" s="73">
        <f t="shared" si="0"/>
        <v>-9.1209408219441457E-2</v>
      </c>
      <c r="M13" s="103"/>
    </row>
    <row r="14" spans="1:13" x14ac:dyDescent="0.25">
      <c r="A14" s="29">
        <v>27</v>
      </c>
      <c r="B14" s="71" t="s">
        <v>24</v>
      </c>
      <c r="C14" s="74">
        <v>1090.8154</v>
      </c>
      <c r="D14" s="74">
        <v>1283.1195</v>
      </c>
      <c r="E14" s="74">
        <v>1324.5885000000001</v>
      </c>
      <c r="F14" s="74">
        <v>1006.301</v>
      </c>
      <c r="G14" s="74">
        <v>937.8818</v>
      </c>
      <c r="H14" s="74">
        <v>1428.0683999999999</v>
      </c>
      <c r="I14" s="74">
        <v>1884.4261999999999</v>
      </c>
      <c r="J14" s="74">
        <v>1593.6395515150002</v>
      </c>
      <c r="K14" s="74">
        <v>1449.007802975</v>
      </c>
      <c r="L14" s="73">
        <f t="shared" si="0"/>
        <v>-9.0755621873531811E-2</v>
      </c>
      <c r="M14" s="103"/>
    </row>
    <row r="15" spans="1:13" s="103" customFormat="1" x14ac:dyDescent="0.25">
      <c r="A15" s="112" t="s">
        <v>66</v>
      </c>
      <c r="B15" s="113" t="s">
        <v>67</v>
      </c>
      <c r="C15" s="96">
        <v>1033.6940715999999</v>
      </c>
      <c r="D15" s="96">
        <v>1119.945183</v>
      </c>
      <c r="E15" s="96">
        <v>1257.6864680000001</v>
      </c>
      <c r="F15" s="96">
        <v>945.72804900000006</v>
      </c>
      <c r="G15" s="96">
        <v>877.76442812000005</v>
      </c>
      <c r="H15" s="96">
        <v>1375.5310556739998</v>
      </c>
      <c r="I15" s="96">
        <v>1841.8453584390002</v>
      </c>
      <c r="J15" s="96">
        <v>1506.9843000000001</v>
      </c>
      <c r="K15" s="96">
        <v>1337.2773</v>
      </c>
      <c r="L15" s="97">
        <f t="shared" si="0"/>
        <v>-0.11261364833064291</v>
      </c>
    </row>
    <row r="16" spans="1:13" x14ac:dyDescent="0.25">
      <c r="A16" s="29" t="s">
        <v>25</v>
      </c>
      <c r="B16" s="70" t="s">
        <v>26</v>
      </c>
      <c r="C16" s="72">
        <v>74.37639999999999</v>
      </c>
      <c r="D16" s="72">
        <v>68.200199999999995</v>
      </c>
      <c r="E16" s="72">
        <v>65.304599999999994</v>
      </c>
      <c r="F16" s="72">
        <v>61.848800000000004</v>
      </c>
      <c r="G16" s="72">
        <v>86.025100000000009</v>
      </c>
      <c r="H16" s="72">
        <v>124.3934</v>
      </c>
      <c r="I16" s="72">
        <v>117.48089999999999</v>
      </c>
      <c r="J16" s="72">
        <v>122.55080000000001</v>
      </c>
      <c r="K16" s="72">
        <v>108.8732</v>
      </c>
      <c r="L16" s="73">
        <f t="shared" si="0"/>
        <v>-0.11160759456486624</v>
      </c>
      <c r="M16" s="103"/>
    </row>
    <row r="17" spans="1:13" s="103" customFormat="1" x14ac:dyDescent="0.25">
      <c r="A17" s="95" t="s">
        <v>122</v>
      </c>
      <c r="B17" s="98" t="s">
        <v>124</v>
      </c>
      <c r="C17" s="96">
        <v>6.5039140000000009</v>
      </c>
      <c r="D17" s="96">
        <v>11.604210999999999</v>
      </c>
      <c r="E17" s="96">
        <v>23.317468000000002</v>
      </c>
      <c r="F17" s="96">
        <v>19.447113000000002</v>
      </c>
      <c r="G17" s="96">
        <v>42.766991150000003</v>
      </c>
      <c r="H17" s="96">
        <v>58.824301200000001</v>
      </c>
      <c r="I17" s="96">
        <v>48.2944982</v>
      </c>
      <c r="J17" s="96">
        <v>54.555399999999999</v>
      </c>
      <c r="K17" s="96">
        <v>35.007599999999996</v>
      </c>
      <c r="L17" s="97">
        <f t="shared" si="0"/>
        <v>-0.35831100129409743</v>
      </c>
    </row>
    <row r="18" spans="1:13" s="103" customFormat="1" x14ac:dyDescent="0.25">
      <c r="A18" s="95" t="s">
        <v>147</v>
      </c>
      <c r="B18" s="98" t="s">
        <v>144</v>
      </c>
      <c r="C18" s="96">
        <v>12.345499999999999</v>
      </c>
      <c r="D18" s="96">
        <v>11.151</v>
      </c>
      <c r="E18" s="96">
        <v>12.3919</v>
      </c>
      <c r="F18" s="96">
        <v>12.685</v>
      </c>
      <c r="G18" s="96">
        <v>10.8924</v>
      </c>
      <c r="H18" s="96">
        <v>13.7554</v>
      </c>
      <c r="I18" s="96">
        <v>15.205399999999999</v>
      </c>
      <c r="J18" s="96">
        <v>15.488799999999999</v>
      </c>
      <c r="K18" s="96">
        <v>17.184099999999997</v>
      </c>
      <c r="L18" s="97">
        <f t="shared" si="0"/>
        <v>0.1094532823717782</v>
      </c>
    </row>
    <row r="19" spans="1:13" x14ac:dyDescent="0.25">
      <c r="A19" s="29" t="s">
        <v>27</v>
      </c>
      <c r="B19" s="70" t="s">
        <v>28</v>
      </c>
      <c r="C19" s="72">
        <v>5.1999999999999998E-2</v>
      </c>
      <c r="D19" s="72">
        <v>4.5499999999999999E-2</v>
      </c>
      <c r="E19" s="72">
        <v>1.0199999999999999E-2</v>
      </c>
      <c r="F19" s="72">
        <v>6.0000000000000001E-3</v>
      </c>
      <c r="G19" s="72">
        <v>5.1400000000000001E-2</v>
      </c>
      <c r="H19" s="72">
        <v>4.1599999999999998E-2</v>
      </c>
      <c r="I19" s="72">
        <v>0.61050000000000004</v>
      </c>
      <c r="J19" s="72">
        <v>0.434</v>
      </c>
      <c r="K19" s="72">
        <v>0.21869999999999998</v>
      </c>
      <c r="L19" s="73">
        <f t="shared" si="0"/>
        <v>-0.49608294930875585</v>
      </c>
      <c r="M19" s="103"/>
    </row>
    <row r="20" spans="1:13" x14ac:dyDescent="0.25">
      <c r="A20" s="29" t="s">
        <v>29</v>
      </c>
      <c r="B20" s="70" t="s">
        <v>30</v>
      </c>
      <c r="C20" s="72">
        <v>172.58689999999999</v>
      </c>
      <c r="D20" s="72">
        <v>182.8048</v>
      </c>
      <c r="E20" s="72">
        <v>197.00779999999997</v>
      </c>
      <c r="F20" s="72">
        <v>165.02329999999998</v>
      </c>
      <c r="G20" s="72">
        <v>226.9152</v>
      </c>
      <c r="H20" s="72">
        <v>256.7242</v>
      </c>
      <c r="I20" s="72">
        <v>296.43369999999999</v>
      </c>
      <c r="J20" s="72">
        <v>347.45459999999997</v>
      </c>
      <c r="K20" s="72">
        <v>280.12329999999997</v>
      </c>
      <c r="L20" s="73">
        <f t="shared" si="0"/>
        <v>-0.19378445414163459</v>
      </c>
      <c r="M20" s="103"/>
    </row>
    <row r="21" spans="1:13" s="103" customFormat="1" x14ac:dyDescent="0.25">
      <c r="A21" s="112" t="s">
        <v>106</v>
      </c>
      <c r="B21" s="113" t="s">
        <v>116</v>
      </c>
      <c r="C21" s="96">
        <v>159.62832230000001</v>
      </c>
      <c r="D21" s="96">
        <v>171.85982689999997</v>
      </c>
      <c r="E21" s="96">
        <v>184.80367545999999</v>
      </c>
      <c r="F21" s="96">
        <v>152.93919399999999</v>
      </c>
      <c r="G21" s="96">
        <v>210.71353277699998</v>
      </c>
      <c r="H21" s="96">
        <v>242.234180872</v>
      </c>
      <c r="I21" s="96">
        <v>280.94167097400003</v>
      </c>
      <c r="J21" s="96">
        <v>329.0471</v>
      </c>
      <c r="K21" s="96">
        <v>260.72949999999997</v>
      </c>
      <c r="L21" s="97">
        <f t="shared" si="0"/>
        <v>-0.20762255616293235</v>
      </c>
    </row>
    <row r="22" spans="1:13" x14ac:dyDescent="0.25">
      <c r="A22" s="29" t="s">
        <v>31</v>
      </c>
      <c r="B22" s="70" t="s">
        <v>32</v>
      </c>
      <c r="C22" s="72">
        <v>2.5920000000000001</v>
      </c>
      <c r="D22" s="72">
        <v>2.4281999999999999</v>
      </c>
      <c r="E22" s="72">
        <v>2.7900999999999998</v>
      </c>
      <c r="F22" s="72">
        <v>2.9373</v>
      </c>
      <c r="G22" s="72">
        <v>2.4889000000000001</v>
      </c>
      <c r="H22" s="72">
        <v>2.9359999999999999</v>
      </c>
      <c r="I22" s="72">
        <v>3.6373000000000002</v>
      </c>
      <c r="J22" s="72">
        <v>3.9181999999999997</v>
      </c>
      <c r="K22" s="72">
        <v>4.2732999999999999</v>
      </c>
      <c r="L22" s="73">
        <f t="shared" si="0"/>
        <v>9.0628349752437387E-2</v>
      </c>
      <c r="M22" s="103"/>
    </row>
    <row r="23" spans="1:13" x14ac:dyDescent="0.25">
      <c r="A23" s="29">
        <v>71</v>
      </c>
      <c r="B23" s="70" t="s">
        <v>33</v>
      </c>
      <c r="C23" s="72">
        <v>1E-4</v>
      </c>
      <c r="D23" s="72">
        <v>1E-4</v>
      </c>
      <c r="E23" s="72">
        <v>2.9999999999999997E-4</v>
      </c>
      <c r="F23" s="72">
        <v>8.6E-3</v>
      </c>
      <c r="G23" s="72">
        <v>1E-3</v>
      </c>
      <c r="H23" s="72">
        <v>0</v>
      </c>
      <c r="I23" s="72">
        <v>2.0000000000000001E-4</v>
      </c>
      <c r="J23" s="72">
        <v>2.0000000000000001E-4</v>
      </c>
      <c r="K23" s="72">
        <v>1.2800000000000001E-2</v>
      </c>
      <c r="L23" s="73"/>
      <c r="M23" s="103"/>
    </row>
    <row r="24" spans="1:13" x14ac:dyDescent="0.25">
      <c r="A24" s="29" t="s">
        <v>34</v>
      </c>
      <c r="B24" s="70" t="s">
        <v>35</v>
      </c>
      <c r="C24" s="72">
        <v>41.969699999999996</v>
      </c>
      <c r="D24" s="72">
        <v>42.354999999999997</v>
      </c>
      <c r="E24" s="72">
        <v>88.545199999999994</v>
      </c>
      <c r="F24" s="72">
        <v>68.642899999999997</v>
      </c>
      <c r="G24" s="72">
        <v>87.686999999999998</v>
      </c>
      <c r="H24" s="72">
        <v>123.3617</v>
      </c>
      <c r="I24" s="72">
        <v>179.21979999999999</v>
      </c>
      <c r="J24" s="72">
        <v>201.9271</v>
      </c>
      <c r="K24" s="72">
        <v>206.82640000000001</v>
      </c>
      <c r="L24" s="73">
        <f t="shared" si="0"/>
        <v>2.4262716594256162E-2</v>
      </c>
      <c r="M24" s="103"/>
    </row>
    <row r="25" spans="1:13" s="103" customFormat="1" x14ac:dyDescent="0.25">
      <c r="A25" s="112" t="s">
        <v>107</v>
      </c>
      <c r="B25" s="113" t="s">
        <v>117</v>
      </c>
      <c r="C25" s="96">
        <v>33.069661000000004</v>
      </c>
      <c r="D25" s="96">
        <v>36.496046</v>
      </c>
      <c r="E25" s="96">
        <v>67.318706999999989</v>
      </c>
      <c r="F25" s="96">
        <v>47.721192000000002</v>
      </c>
      <c r="G25" s="96">
        <v>61.156866000000001</v>
      </c>
      <c r="H25" s="96">
        <v>93.864205076000005</v>
      </c>
      <c r="I25" s="96">
        <v>144.23921353200001</v>
      </c>
      <c r="J25" s="96">
        <v>158.5453</v>
      </c>
      <c r="K25" s="96">
        <v>147.79570000000001</v>
      </c>
      <c r="L25" s="97">
        <f t="shared" si="0"/>
        <v>-6.7801442237644283E-2</v>
      </c>
    </row>
    <row r="26" spans="1:13" s="103" customFormat="1" x14ac:dyDescent="0.25">
      <c r="A26" s="112" t="s">
        <v>108</v>
      </c>
      <c r="B26" s="113" t="s">
        <v>118</v>
      </c>
      <c r="C26" s="96">
        <v>7.5269239460000001</v>
      </c>
      <c r="D26" s="96">
        <v>4.7353282940000003</v>
      </c>
      <c r="E26" s="96">
        <v>19.861271899999998</v>
      </c>
      <c r="F26" s="96">
        <v>19.756732362999998</v>
      </c>
      <c r="G26" s="96">
        <v>25.007294247999997</v>
      </c>
      <c r="H26" s="96">
        <v>27.85139032</v>
      </c>
      <c r="I26" s="96">
        <v>33.259924461000004</v>
      </c>
      <c r="J26" s="96">
        <v>41.241</v>
      </c>
      <c r="K26" s="96">
        <v>56.849400000000003</v>
      </c>
      <c r="L26" s="97">
        <f t="shared" si="0"/>
        <v>0.37846802938823032</v>
      </c>
    </row>
    <row r="27" spans="1:13" x14ac:dyDescent="0.25">
      <c r="A27" s="29" t="s">
        <v>36</v>
      </c>
      <c r="B27" s="70" t="s">
        <v>37</v>
      </c>
      <c r="C27" s="72">
        <v>14.933200000000001</v>
      </c>
      <c r="D27" s="72">
        <v>10.8872</v>
      </c>
      <c r="E27" s="72">
        <v>9.4731000000000005</v>
      </c>
      <c r="F27" s="72">
        <v>7.1059999999999999</v>
      </c>
      <c r="G27" s="72">
        <v>8.4782999999999991</v>
      </c>
      <c r="H27" s="72">
        <v>12.0969</v>
      </c>
      <c r="I27" s="72">
        <v>14.260999999999999</v>
      </c>
      <c r="J27" s="72">
        <v>15.0946</v>
      </c>
      <c r="K27" s="72">
        <v>13.940200000000001</v>
      </c>
      <c r="L27" s="73">
        <f t="shared" si="0"/>
        <v>-7.6477680760006828E-2</v>
      </c>
      <c r="M27" s="103"/>
    </row>
    <row r="28" spans="1:13" x14ac:dyDescent="0.25">
      <c r="A28" s="29" t="s">
        <v>38</v>
      </c>
      <c r="B28" s="70" t="s">
        <v>39</v>
      </c>
      <c r="C28" s="72">
        <v>18.681099999999997</v>
      </c>
      <c r="D28" s="72">
        <v>29.409800000000001</v>
      </c>
      <c r="E28" s="72">
        <v>33.589199999999998</v>
      </c>
      <c r="F28" s="72">
        <v>31.295300000000001</v>
      </c>
      <c r="G28" s="72">
        <v>34.701599999999999</v>
      </c>
      <c r="H28" s="72">
        <v>30.851900000000001</v>
      </c>
      <c r="I28" s="72">
        <v>36.144599999999997</v>
      </c>
      <c r="J28" s="72">
        <v>45.370400000000004</v>
      </c>
      <c r="K28" s="72">
        <v>57.8675</v>
      </c>
      <c r="L28" s="73">
        <f t="shared" si="0"/>
        <v>0.2754461058311144</v>
      </c>
      <c r="M28" s="103"/>
    </row>
    <row r="29" spans="1:13" x14ac:dyDescent="0.25">
      <c r="A29" s="30"/>
      <c r="B29" s="36"/>
      <c r="C29" s="31"/>
      <c r="D29" s="31"/>
      <c r="E29" s="31"/>
      <c r="F29" s="31"/>
      <c r="G29" s="31"/>
      <c r="H29" s="31"/>
      <c r="I29" s="31"/>
      <c r="J29" s="31"/>
      <c r="K29" s="31"/>
      <c r="L29" s="37"/>
      <c r="M29" s="103"/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2"/>
      <c r="M30" s="103"/>
    </row>
    <row r="31" spans="1:13" x14ac:dyDescent="0.25">
      <c r="A31" s="118" t="s">
        <v>2</v>
      </c>
      <c r="B31" s="119"/>
      <c r="C31" s="67">
        <v>261.21870000000001</v>
      </c>
      <c r="D31" s="67">
        <v>308.65859999999998</v>
      </c>
      <c r="E31" s="67">
        <v>222.23479999999998</v>
      </c>
      <c r="F31" s="67">
        <v>193.2988</v>
      </c>
      <c r="G31" s="67">
        <v>118.2467</v>
      </c>
      <c r="H31" s="67">
        <v>83.011399999999995</v>
      </c>
      <c r="I31" s="67">
        <v>83.544600000000003</v>
      </c>
      <c r="J31" s="67">
        <v>40.6661</v>
      </c>
      <c r="K31" s="67">
        <v>35.1614</v>
      </c>
      <c r="L31" s="35">
        <f t="shared" si="0"/>
        <v>-0.13536336162061269</v>
      </c>
      <c r="M31" s="103"/>
    </row>
    <row r="32" spans="1:13" x14ac:dyDescent="0.25">
      <c r="A32" s="28" t="s">
        <v>20</v>
      </c>
      <c r="B32" s="69" t="s">
        <v>21</v>
      </c>
      <c r="C32" s="72">
        <v>136.15429999999998</v>
      </c>
      <c r="D32" s="72">
        <v>198.8158</v>
      </c>
      <c r="E32" s="72">
        <v>178.4616</v>
      </c>
      <c r="F32" s="72">
        <v>150.9119</v>
      </c>
      <c r="G32" s="72">
        <v>69.639699999999991</v>
      </c>
      <c r="H32" s="72">
        <v>17.170300000000001</v>
      </c>
      <c r="I32" s="72">
        <v>11.501799999999999</v>
      </c>
      <c r="J32" s="72">
        <v>9.4498999999999995</v>
      </c>
      <c r="K32" s="72">
        <v>11.1</v>
      </c>
      <c r="L32" s="73">
        <f t="shared" si="0"/>
        <v>0.17461560439793011</v>
      </c>
      <c r="M32" s="103"/>
    </row>
    <row r="33" spans="1:13" s="103" customFormat="1" x14ac:dyDescent="0.25">
      <c r="A33" s="95" t="s">
        <v>142</v>
      </c>
      <c r="B33" s="98" t="s">
        <v>143</v>
      </c>
      <c r="C33" s="96">
        <v>5.6844999999999999</v>
      </c>
      <c r="D33" s="96">
        <v>4.1067999999999998</v>
      </c>
      <c r="E33" s="96">
        <v>5.5361000000000002</v>
      </c>
      <c r="F33" s="96">
        <v>7.8248999999999995</v>
      </c>
      <c r="G33" s="96">
        <v>8.3088999999999995</v>
      </c>
      <c r="H33" s="96">
        <v>6.8834999999999997</v>
      </c>
      <c r="I33" s="96">
        <v>3.56</v>
      </c>
      <c r="J33" s="96">
        <v>3.1173999999999999</v>
      </c>
      <c r="K33" s="96">
        <v>5.8868999999999998</v>
      </c>
      <c r="L33" s="97">
        <f t="shared" ref="L33" si="1">K33/J33-1</f>
        <v>0.88840059023545259</v>
      </c>
    </row>
    <row r="34" spans="1:13" s="103" customFormat="1" x14ac:dyDescent="0.25">
      <c r="A34" s="95" t="s">
        <v>92</v>
      </c>
      <c r="B34" s="98" t="s">
        <v>97</v>
      </c>
      <c r="C34" s="96">
        <v>4.9790590000000003</v>
      </c>
      <c r="D34" s="96">
        <v>2.131014</v>
      </c>
      <c r="E34" s="96">
        <v>2.5753209999999997</v>
      </c>
      <c r="F34" s="96">
        <v>4.6597210000000002</v>
      </c>
      <c r="G34" s="96">
        <v>3.4534983000000001</v>
      </c>
      <c r="H34" s="96">
        <v>2.4742120000000001</v>
      </c>
      <c r="I34" s="96">
        <v>2.7698640000000001</v>
      </c>
      <c r="J34" s="96">
        <v>2.8285999999999998</v>
      </c>
      <c r="K34" s="96">
        <v>1.2603</v>
      </c>
      <c r="L34" s="97">
        <f t="shared" si="0"/>
        <v>-0.55444389450611609</v>
      </c>
    </row>
    <row r="35" spans="1:13" x14ac:dyDescent="0.25">
      <c r="A35" s="29" t="s">
        <v>22</v>
      </c>
      <c r="B35" s="70" t="s">
        <v>23</v>
      </c>
      <c r="C35" s="72">
        <v>8.2775999999999996</v>
      </c>
      <c r="D35" s="72">
        <v>5.2473000000000001</v>
      </c>
      <c r="E35" s="72">
        <v>4.7146000000000008</v>
      </c>
      <c r="F35" s="72">
        <v>0.69270000000000009</v>
      </c>
      <c r="G35" s="72">
        <v>0.94820000000000004</v>
      </c>
      <c r="H35" s="72">
        <v>0.50190000000000001</v>
      </c>
      <c r="I35" s="72">
        <v>0</v>
      </c>
      <c r="J35" s="72">
        <v>0.23649999999999999</v>
      </c>
      <c r="K35" s="72">
        <v>2.8999999999999998E-3</v>
      </c>
      <c r="L35" s="73">
        <f t="shared" si="0"/>
        <v>-0.98773784355179706</v>
      </c>
      <c r="M35" s="103"/>
    </row>
    <row r="36" spans="1:13" x14ac:dyDescent="0.25">
      <c r="A36" s="29">
        <v>27</v>
      </c>
      <c r="B36" s="71" t="s">
        <v>24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0.02</v>
      </c>
      <c r="K36" s="74">
        <v>2.7000000000000001E-3</v>
      </c>
      <c r="L36" s="73">
        <f t="shared" si="0"/>
        <v>-0.86499999999999999</v>
      </c>
      <c r="M36" s="103"/>
    </row>
    <row r="37" spans="1:13" x14ac:dyDescent="0.25">
      <c r="A37" s="29" t="s">
        <v>25</v>
      </c>
      <c r="B37" s="70" t="s">
        <v>26</v>
      </c>
      <c r="C37" s="72">
        <v>0.21719999999999998</v>
      </c>
      <c r="D37" s="72">
        <v>0.19059999999999999</v>
      </c>
      <c r="E37" s="72">
        <v>0.24109999999999998</v>
      </c>
      <c r="F37" s="72">
        <v>0.40760000000000002</v>
      </c>
      <c r="G37" s="72">
        <v>0.2676</v>
      </c>
      <c r="H37" s="72">
        <v>0.19590000000000002</v>
      </c>
      <c r="I37" s="72">
        <v>0.1948</v>
      </c>
      <c r="J37" s="72">
        <v>1.6682999999999999</v>
      </c>
      <c r="K37" s="72">
        <v>3.2851999999999997</v>
      </c>
      <c r="L37" s="73">
        <f t="shared" si="0"/>
        <v>0.96919019361026182</v>
      </c>
      <c r="M37" s="103"/>
    </row>
    <row r="38" spans="1:13" s="103" customFormat="1" x14ac:dyDescent="0.25">
      <c r="A38" s="112" t="s">
        <v>105</v>
      </c>
      <c r="B38" s="113" t="s">
        <v>125</v>
      </c>
      <c r="C38" s="96">
        <v>9.5221999999999993E-4</v>
      </c>
      <c r="D38" s="96">
        <v>6.0000000000000002E-6</v>
      </c>
      <c r="E38" s="96">
        <v>2.3316999999999999E-3</v>
      </c>
      <c r="F38" s="96">
        <v>2.5699999999999998E-3</v>
      </c>
      <c r="G38" s="96">
        <v>8.1185000000000007E-3</v>
      </c>
      <c r="H38" s="96">
        <v>5.2060000000000008E-4</v>
      </c>
      <c r="I38" s="96">
        <v>2.0754600000000002E-2</v>
      </c>
      <c r="J38" s="96">
        <v>1.5258</v>
      </c>
      <c r="K38" s="96">
        <v>3.1483000000000003</v>
      </c>
      <c r="L38" s="97">
        <f t="shared" si="0"/>
        <v>1.0633765893301876</v>
      </c>
    </row>
    <row r="39" spans="1:13" x14ac:dyDescent="0.25">
      <c r="A39" s="29" t="s">
        <v>27</v>
      </c>
      <c r="B39" s="70" t="s">
        <v>28</v>
      </c>
      <c r="C39" s="72">
        <v>4.82E-2</v>
      </c>
      <c r="D39" s="72">
        <v>0.21390000000000001</v>
      </c>
      <c r="E39" s="72">
        <v>0.11849999999999999</v>
      </c>
      <c r="F39" s="72">
        <v>0.13169999999999998</v>
      </c>
      <c r="G39" s="72">
        <v>0.1479</v>
      </c>
      <c r="H39" s="72">
        <v>9.8000000000000014E-3</v>
      </c>
      <c r="I39" s="72">
        <v>3.3399999999999999E-2</v>
      </c>
      <c r="J39" s="72">
        <v>4.8399999999999999E-2</v>
      </c>
      <c r="K39" s="72">
        <v>9.8099999999999993E-2</v>
      </c>
      <c r="L39" s="73">
        <f t="shared" si="0"/>
        <v>1.0268595041322315</v>
      </c>
      <c r="M39" s="103"/>
    </row>
    <row r="40" spans="1:13" x14ac:dyDescent="0.25">
      <c r="A40" s="29" t="s">
        <v>29</v>
      </c>
      <c r="B40" s="70" t="s">
        <v>30</v>
      </c>
      <c r="C40" s="72">
        <v>5.3200000000000004E-2</v>
      </c>
      <c r="D40" s="72">
        <v>2.7600000000000003E-2</v>
      </c>
      <c r="E40" s="72">
        <v>1.5900000000000001E-2</v>
      </c>
      <c r="F40" s="72">
        <v>2.3999999999999998E-3</v>
      </c>
      <c r="G40" s="72">
        <v>6.9999999999999999E-4</v>
      </c>
      <c r="H40" s="72">
        <v>1.5E-3</v>
      </c>
      <c r="I40" s="72">
        <v>2.1000000000000003E-3</v>
      </c>
      <c r="J40" s="72">
        <v>2.0000000000000001E-4</v>
      </c>
      <c r="K40" s="72">
        <v>1.5E-3</v>
      </c>
      <c r="L40" s="73"/>
    </row>
    <row r="41" spans="1:13" x14ac:dyDescent="0.25">
      <c r="A41" s="29" t="s">
        <v>31</v>
      </c>
      <c r="B41" s="70" t="s">
        <v>32</v>
      </c>
      <c r="C41" s="72">
        <v>38.806699999999999</v>
      </c>
      <c r="D41" s="72">
        <v>40.816699999999997</v>
      </c>
      <c r="E41" s="72">
        <v>32.907300000000006</v>
      </c>
      <c r="F41" s="72">
        <v>38.088099999999997</v>
      </c>
      <c r="G41" s="72">
        <v>42.100499999999997</v>
      </c>
      <c r="H41" s="72">
        <v>35.470999999999997</v>
      </c>
      <c r="I41" s="72">
        <v>13.2704</v>
      </c>
      <c r="J41" s="72">
        <v>13.967000000000001</v>
      </c>
      <c r="K41" s="72">
        <v>9.7348999999999997</v>
      </c>
      <c r="L41" s="73">
        <f t="shared" si="0"/>
        <v>-0.30300708813632138</v>
      </c>
    </row>
    <row r="42" spans="1:13" s="103" customFormat="1" x14ac:dyDescent="0.25">
      <c r="A42" s="112" t="s">
        <v>90</v>
      </c>
      <c r="B42" s="113" t="s">
        <v>98</v>
      </c>
      <c r="C42" s="96">
        <v>25.146813000000002</v>
      </c>
      <c r="D42" s="96">
        <v>24.159155999999999</v>
      </c>
      <c r="E42" s="96">
        <v>17.484023000000001</v>
      </c>
      <c r="F42" s="96">
        <v>14.102428</v>
      </c>
      <c r="G42" s="96">
        <v>18.47467623</v>
      </c>
      <c r="H42" s="96">
        <v>21.748788600000001</v>
      </c>
      <c r="I42" s="96">
        <v>11.7390384</v>
      </c>
      <c r="J42" s="96">
        <v>13.131600000000001</v>
      </c>
      <c r="K42" s="96">
        <v>9.4212999999999987</v>
      </c>
      <c r="L42" s="97">
        <f t="shared" si="0"/>
        <v>-0.28254744280971111</v>
      </c>
    </row>
    <row r="43" spans="1:13" x14ac:dyDescent="0.25">
      <c r="A43" s="29">
        <v>71</v>
      </c>
      <c r="B43" s="70" t="s">
        <v>33</v>
      </c>
      <c r="C43" s="72">
        <v>1E-4</v>
      </c>
      <c r="D43" s="72">
        <v>5.9999999999999995E-4</v>
      </c>
      <c r="E43" s="72">
        <v>2.0000000000000001E-4</v>
      </c>
      <c r="F43" s="72">
        <v>0</v>
      </c>
      <c r="G43" s="72">
        <v>1E-4</v>
      </c>
      <c r="H43" s="72">
        <v>0</v>
      </c>
      <c r="I43" s="72">
        <v>0</v>
      </c>
      <c r="J43" s="72">
        <v>1.4E-3</v>
      </c>
      <c r="K43" s="72">
        <v>1.6000000000000001E-3</v>
      </c>
      <c r="L43" s="73">
        <f t="shared" si="0"/>
        <v>0.14285714285714302</v>
      </c>
    </row>
    <row r="44" spans="1:13" x14ac:dyDescent="0.25">
      <c r="A44" s="29" t="s">
        <v>34</v>
      </c>
      <c r="B44" s="70" t="s">
        <v>35</v>
      </c>
      <c r="C44" s="72">
        <v>0.46850000000000003</v>
      </c>
      <c r="D44" s="72">
        <v>0.67449999999999999</v>
      </c>
      <c r="E44" s="72">
        <v>0.39660000000000001</v>
      </c>
      <c r="F44" s="72">
        <v>0.42210000000000003</v>
      </c>
      <c r="G44" s="72">
        <v>2.2485999999999997</v>
      </c>
      <c r="H44" s="72">
        <v>3.9424000000000001</v>
      </c>
      <c r="I44" s="72">
        <v>5.0893999999999995</v>
      </c>
      <c r="J44" s="72">
        <v>2.7265999999999999</v>
      </c>
      <c r="K44" s="72">
        <v>5.0475000000000003</v>
      </c>
      <c r="L44" s="73">
        <f t="shared" si="0"/>
        <v>0.85120663096897253</v>
      </c>
    </row>
    <row r="45" spans="1:13" s="103" customFormat="1" x14ac:dyDescent="0.25">
      <c r="A45" s="112" t="s">
        <v>89</v>
      </c>
      <c r="B45" s="113" t="s">
        <v>99</v>
      </c>
      <c r="C45" s="96">
        <v>0</v>
      </c>
      <c r="D45" s="96">
        <v>0</v>
      </c>
      <c r="E45" s="96">
        <v>0</v>
      </c>
      <c r="F45" s="96">
        <v>0</v>
      </c>
      <c r="G45" s="96">
        <v>1.4668299999999999</v>
      </c>
      <c r="H45" s="96">
        <v>3.3201330000000002</v>
      </c>
      <c r="I45" s="96">
        <v>3.544537</v>
      </c>
      <c r="J45" s="96">
        <v>1.3232999999999999</v>
      </c>
      <c r="K45" s="96">
        <v>3.0827</v>
      </c>
      <c r="L45" s="97">
        <f t="shared" si="0"/>
        <v>1.3295549006272198</v>
      </c>
    </row>
    <row r="46" spans="1:13" x14ac:dyDescent="0.25">
      <c r="A46" s="29" t="s">
        <v>36</v>
      </c>
      <c r="B46" s="70" t="s">
        <v>37</v>
      </c>
      <c r="C46" s="72">
        <v>2.4580000000000002</v>
      </c>
      <c r="D46" s="72">
        <v>2.3490000000000002</v>
      </c>
      <c r="E46" s="72">
        <v>2.423</v>
      </c>
      <c r="F46" s="72">
        <v>1.8620999999999999</v>
      </c>
      <c r="G46" s="72">
        <v>2.1074999999999999</v>
      </c>
      <c r="H46" s="72">
        <v>2.0779999999999998</v>
      </c>
      <c r="I46" s="72">
        <v>2.6175000000000002</v>
      </c>
      <c r="J46" s="72">
        <v>1.7587999999999999</v>
      </c>
      <c r="K46" s="72">
        <v>5.7074999999999996</v>
      </c>
      <c r="L46" s="73">
        <f t="shared" si="0"/>
        <v>2.2451103024789627</v>
      </c>
    </row>
    <row r="47" spans="1:13" s="103" customFormat="1" x14ac:dyDescent="0.25">
      <c r="A47" s="112" t="s">
        <v>91</v>
      </c>
      <c r="B47" s="113" t="s">
        <v>100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3.0649999999999999</v>
      </c>
      <c r="L47" s="97"/>
    </row>
    <row r="48" spans="1:13" x14ac:dyDescent="0.25">
      <c r="A48" s="29" t="s">
        <v>38</v>
      </c>
      <c r="B48" s="70" t="s">
        <v>39</v>
      </c>
      <c r="C48" s="72">
        <v>74.734999999999999</v>
      </c>
      <c r="D48" s="72">
        <v>60.322600000000001</v>
      </c>
      <c r="E48" s="72">
        <v>2.956</v>
      </c>
      <c r="F48" s="72">
        <v>0.78029999999999999</v>
      </c>
      <c r="G48" s="72">
        <v>0.78579999999999994</v>
      </c>
      <c r="H48" s="72">
        <v>23.640599999999999</v>
      </c>
      <c r="I48" s="72">
        <v>50.835300000000004</v>
      </c>
      <c r="J48" s="72">
        <v>10.809100000000001</v>
      </c>
      <c r="K48" s="72">
        <v>0.18209999999999998</v>
      </c>
      <c r="L48" s="73">
        <f t="shared" si="0"/>
        <v>-0.98315308397553913</v>
      </c>
    </row>
    <row r="49" spans="1:12" s="103" customFormat="1" x14ac:dyDescent="0.25">
      <c r="A49" s="112" t="s">
        <v>93</v>
      </c>
      <c r="B49" s="113" t="s">
        <v>101</v>
      </c>
      <c r="C49" s="96">
        <v>71.541150000000002</v>
      </c>
      <c r="D49" s="96">
        <v>57.845790000000001</v>
      </c>
      <c r="E49" s="96">
        <v>0.65800000000000003</v>
      </c>
      <c r="F49" s="96">
        <v>0</v>
      </c>
      <c r="G49" s="96">
        <v>0</v>
      </c>
      <c r="H49" s="96">
        <v>22.351299999999998</v>
      </c>
      <c r="I49" s="96">
        <v>50.001899999999999</v>
      </c>
      <c r="J49" s="96">
        <v>10.347799999999999</v>
      </c>
      <c r="K49" s="96">
        <v>0</v>
      </c>
      <c r="L49" s="97">
        <f t="shared" si="0"/>
        <v>-1</v>
      </c>
    </row>
    <row r="50" spans="1:12" x14ac:dyDescent="0.25">
      <c r="C50" s="1"/>
      <c r="D50" s="1"/>
      <c r="E50" s="1"/>
      <c r="F50" s="1"/>
      <c r="G50" s="1"/>
      <c r="H50" s="1"/>
      <c r="I50" s="1"/>
      <c r="K50" s="1"/>
    </row>
    <row r="51" spans="1:12" x14ac:dyDescent="0.25">
      <c r="C51" s="1"/>
      <c r="D51" s="1"/>
      <c r="E51" s="1"/>
      <c r="F51" s="1"/>
      <c r="G51" s="1"/>
      <c r="H51" s="1"/>
      <c r="I51" s="1"/>
    </row>
    <row r="52" spans="1:12" x14ac:dyDescent="0.25">
      <c r="C52" s="1"/>
      <c r="D52" s="1"/>
      <c r="E52" s="1"/>
      <c r="F52" s="1"/>
      <c r="G52" s="1"/>
      <c r="H52" s="1"/>
      <c r="I52" s="1"/>
    </row>
    <row r="53" spans="1:12" x14ac:dyDescent="0.25">
      <c r="C53" s="1"/>
      <c r="D53" s="1"/>
      <c r="E53" s="1"/>
      <c r="F53" s="1"/>
      <c r="G53" s="1"/>
      <c r="H53" s="1"/>
      <c r="I53" s="1"/>
    </row>
  </sheetData>
  <mergeCells count="6">
    <mergeCell ref="B1:L1"/>
    <mergeCell ref="B2:L2"/>
    <mergeCell ref="K3:L3"/>
    <mergeCell ref="A8:B8"/>
    <mergeCell ref="A31:B31"/>
    <mergeCell ref="A6:B6"/>
  </mergeCells>
  <pageMargins left="0.23622047244094491" right="0.23622047244094491" top="0.35433070866141736" bottom="0.35433070866141736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Normal="100" workbookViewId="0">
      <selection activeCell="B59" sqref="B59"/>
    </sheetView>
  </sheetViews>
  <sheetFormatPr defaultRowHeight="15" x14ac:dyDescent="0.25"/>
  <cols>
    <col min="1" max="1" width="3.140625" style="1" customWidth="1"/>
    <col min="2" max="2" width="19.5703125" style="1" customWidth="1"/>
    <col min="3" max="5" width="10.85546875" style="1" customWidth="1"/>
    <col min="6" max="6" width="11.42578125" style="1" customWidth="1"/>
    <col min="7" max="7" width="5.28515625" style="1" customWidth="1"/>
    <col min="8" max="16384" width="9.140625" style="1"/>
  </cols>
  <sheetData>
    <row r="1" spans="1:6" ht="15" customHeight="1" x14ac:dyDescent="0.25">
      <c r="A1" s="116" t="s">
        <v>48</v>
      </c>
      <c r="B1" s="116"/>
      <c r="C1" s="116"/>
      <c r="D1" s="116"/>
      <c r="E1" s="116"/>
      <c r="F1" s="116"/>
    </row>
    <row r="2" spans="1:6" ht="15" customHeight="1" x14ac:dyDescent="0.25">
      <c r="A2" s="117" t="s">
        <v>68</v>
      </c>
      <c r="B2" s="117"/>
      <c r="C2" s="117"/>
      <c r="D2" s="117"/>
      <c r="E2" s="117"/>
      <c r="F2" s="117"/>
    </row>
    <row r="3" spans="1:6" ht="15.75" thickBot="1" x14ac:dyDescent="0.3">
      <c r="A3" s="41"/>
      <c r="B3" s="2"/>
      <c r="C3" s="41"/>
      <c r="D3" s="41"/>
      <c r="E3" s="124" t="s">
        <v>69</v>
      </c>
      <c r="F3" s="124"/>
    </row>
    <row r="4" spans="1:6" ht="49.5" customHeight="1" thickTop="1" thickBot="1" x14ac:dyDescent="0.3">
      <c r="A4" s="41"/>
      <c r="B4" s="46"/>
      <c r="C4" s="47" t="s">
        <v>40</v>
      </c>
      <c r="D4" s="48" t="s">
        <v>49</v>
      </c>
      <c r="E4" s="47" t="s">
        <v>150</v>
      </c>
      <c r="F4" s="48" t="s">
        <v>64</v>
      </c>
    </row>
    <row r="5" spans="1:6" ht="15.75" thickTop="1" x14ac:dyDescent="0.25">
      <c r="A5" s="9"/>
      <c r="B5" s="8"/>
      <c r="C5" s="9"/>
      <c r="D5" s="9"/>
      <c r="E5" s="9"/>
      <c r="F5" s="9"/>
    </row>
    <row r="6" spans="1:6" ht="14.25" customHeight="1" x14ac:dyDescent="0.25">
      <c r="A6" s="42"/>
      <c r="B6" s="43" t="s">
        <v>0</v>
      </c>
      <c r="C6" s="49">
        <v>847788.19171555992</v>
      </c>
      <c r="D6" s="50">
        <v>788811.28068046004</v>
      </c>
      <c r="E6" s="49">
        <v>529495.82961400005</v>
      </c>
      <c r="F6" s="100">
        <f t="shared" ref="F6:F21" si="0">E6/D6-1</f>
        <v>-0.32874206723154886</v>
      </c>
    </row>
    <row r="7" spans="1:6" ht="14.25" customHeight="1" x14ac:dyDescent="0.25">
      <c r="A7" s="44">
        <v>1</v>
      </c>
      <c r="B7" s="51" t="s">
        <v>41</v>
      </c>
      <c r="C7" s="52">
        <v>88798.506184710015</v>
      </c>
      <c r="D7" s="52">
        <v>88270.199424580002</v>
      </c>
      <c r="E7" s="52">
        <v>63552.217217969999</v>
      </c>
      <c r="F7" s="101">
        <f t="shared" si="0"/>
        <v>-0.28002635507501705</v>
      </c>
    </row>
    <row r="8" spans="1:6" ht="14.25" customHeight="1" x14ac:dyDescent="0.25">
      <c r="A8" s="44">
        <v>2</v>
      </c>
      <c r="B8" s="51" t="s">
        <v>43</v>
      </c>
      <c r="C8" s="52">
        <v>74943.93875152999</v>
      </c>
      <c r="D8" s="52">
        <v>70097.166875539988</v>
      </c>
      <c r="E8" s="52">
        <v>45792.28531906</v>
      </c>
      <c r="F8" s="101">
        <f>E8/D8-1</f>
        <v>-0.3467312965677225</v>
      </c>
    </row>
    <row r="9" spans="1:6" ht="14.25" customHeight="1" x14ac:dyDescent="0.25">
      <c r="A9" s="44">
        <v>3</v>
      </c>
      <c r="B9" s="51" t="s">
        <v>44</v>
      </c>
      <c r="C9" s="52">
        <v>75963.250118390002</v>
      </c>
      <c r="D9" s="52">
        <v>73333.015338569996</v>
      </c>
      <c r="E9" s="52">
        <v>43921.605710359996</v>
      </c>
      <c r="F9" s="101">
        <f t="shared" si="0"/>
        <v>-0.40106641588950009</v>
      </c>
    </row>
    <row r="10" spans="1:6" ht="14.25" customHeight="1" x14ac:dyDescent="0.25">
      <c r="A10" s="44">
        <v>4</v>
      </c>
      <c r="B10" s="51" t="s">
        <v>46</v>
      </c>
      <c r="C10" s="52">
        <v>53867.957382890003</v>
      </c>
      <c r="D10" s="52">
        <v>47950.206031640002</v>
      </c>
      <c r="E10" s="52">
        <v>30610.719794039996</v>
      </c>
      <c r="F10" s="101">
        <f t="shared" si="0"/>
        <v>-0.36161442614362338</v>
      </c>
    </row>
    <row r="11" spans="1:6" ht="14.25" customHeight="1" x14ac:dyDescent="0.25">
      <c r="A11" s="44">
        <v>5</v>
      </c>
      <c r="B11" s="53" t="s">
        <v>51</v>
      </c>
      <c r="C11" s="52">
        <v>39742.400000000001</v>
      </c>
      <c r="D11" s="52">
        <v>37371.1</v>
      </c>
      <c r="E11" s="52">
        <v>27533.300000000003</v>
      </c>
      <c r="F11" s="101">
        <f t="shared" si="0"/>
        <v>-0.26324619826550455</v>
      </c>
    </row>
    <row r="12" spans="1:6" ht="14.25" customHeight="1" x14ac:dyDescent="0.25">
      <c r="A12" s="44">
        <v>6</v>
      </c>
      <c r="B12" s="51" t="s">
        <v>50</v>
      </c>
      <c r="C12" s="52">
        <v>32748.885400509997</v>
      </c>
      <c r="D12" s="52">
        <v>31576.517982040001</v>
      </c>
      <c r="E12" s="52">
        <v>23364.784895910001</v>
      </c>
      <c r="F12" s="101">
        <f t="shared" si="0"/>
        <v>-0.2600582208209482</v>
      </c>
    </row>
    <row r="13" spans="1:6" ht="14.25" customHeight="1" x14ac:dyDescent="0.25">
      <c r="A13" s="44">
        <v>7</v>
      </c>
      <c r="B13" s="51" t="s">
        <v>45</v>
      </c>
      <c r="C13" s="52">
        <v>33228.007563070001</v>
      </c>
      <c r="D13" s="52">
        <v>30758.977313180003</v>
      </c>
      <c r="E13" s="52">
        <v>21312.033285490001</v>
      </c>
      <c r="F13" s="101">
        <f t="shared" si="0"/>
        <v>-0.3071280274211865</v>
      </c>
    </row>
    <row r="14" spans="1:6" ht="14.25" customHeight="1" x14ac:dyDescent="0.25">
      <c r="A14" s="44">
        <v>8</v>
      </c>
      <c r="B14" s="51" t="s">
        <v>42</v>
      </c>
      <c r="C14" s="52">
        <v>27637.094062359996</v>
      </c>
      <c r="D14" s="52">
        <v>29079.731880920001</v>
      </c>
      <c r="E14" s="52">
        <v>20959.116007689998</v>
      </c>
      <c r="F14" s="101">
        <f t="shared" si="0"/>
        <v>-0.27925346445708321</v>
      </c>
    </row>
    <row r="15" spans="1:6" ht="14.25" customHeight="1" x14ac:dyDescent="0.25">
      <c r="A15" s="44">
        <v>9</v>
      </c>
      <c r="B15" s="51" t="s">
        <v>52</v>
      </c>
      <c r="C15" s="52">
        <v>25172.506368480001</v>
      </c>
      <c r="D15" s="52">
        <v>27284.282038769998</v>
      </c>
      <c r="E15" s="52">
        <v>18060.604232860002</v>
      </c>
      <c r="F15" s="101">
        <f t="shared" si="0"/>
        <v>-0.33805829278569532</v>
      </c>
    </row>
    <row r="16" spans="1:6" ht="14.25" customHeight="1" x14ac:dyDescent="0.25">
      <c r="A16" s="44">
        <v>10</v>
      </c>
      <c r="B16" s="51" t="s">
        <v>54</v>
      </c>
      <c r="C16" s="52">
        <v>23518.954157</v>
      </c>
      <c r="D16" s="52">
        <v>21509.197338000002</v>
      </c>
      <c r="E16" s="52">
        <v>15453.530498</v>
      </c>
      <c r="F16" s="101">
        <f t="shared" si="0"/>
        <v>-0.28153848536698012</v>
      </c>
    </row>
    <row r="17" spans="1:6" ht="14.25" customHeight="1" x14ac:dyDescent="0.25">
      <c r="A17" s="44">
        <v>11</v>
      </c>
      <c r="B17" s="51" t="s">
        <v>53</v>
      </c>
      <c r="C17" s="52">
        <v>39603.471135550004</v>
      </c>
      <c r="D17" s="52">
        <v>27809.273533420001</v>
      </c>
      <c r="E17" s="52">
        <v>14966.14972687</v>
      </c>
      <c r="F17" s="101">
        <f t="shared" si="0"/>
        <v>-0.46182881372703533</v>
      </c>
    </row>
    <row r="18" spans="1:6" ht="14.25" customHeight="1" x14ac:dyDescent="0.25">
      <c r="A18" s="44">
        <v>12</v>
      </c>
      <c r="B18" s="51" t="s">
        <v>55</v>
      </c>
      <c r="C18" s="52">
        <v>27907.38856254</v>
      </c>
      <c r="D18" s="52">
        <v>23022.516280329997</v>
      </c>
      <c r="E18" s="52">
        <v>13750.028752149999</v>
      </c>
      <c r="F18" s="101">
        <f t="shared" si="0"/>
        <v>-0.40275734482169678</v>
      </c>
    </row>
    <row r="19" spans="1:6" ht="14.25" customHeight="1" x14ac:dyDescent="0.25">
      <c r="A19" s="44">
        <v>13</v>
      </c>
      <c r="B19" s="51" t="s">
        <v>47</v>
      </c>
      <c r="C19" s="52">
        <v>22215.07378214</v>
      </c>
      <c r="D19" s="52">
        <v>18203.097931460001</v>
      </c>
      <c r="E19" s="52">
        <v>11630.42876028</v>
      </c>
      <c r="F19" s="101">
        <f>E19/D19-1</f>
        <v>-0.36107420813358404</v>
      </c>
    </row>
    <row r="20" spans="1:6" ht="14.25" customHeight="1" x14ac:dyDescent="0.25">
      <c r="A20" s="44">
        <v>14</v>
      </c>
      <c r="B20" s="53" t="s">
        <v>57</v>
      </c>
      <c r="C20" s="54">
        <v>24555.641622859999</v>
      </c>
      <c r="D20" s="54">
        <v>19283.73912513</v>
      </c>
      <c r="E20" s="54">
        <v>11197.01017691</v>
      </c>
      <c r="F20" s="101">
        <f t="shared" si="0"/>
        <v>-0.41935481992087376</v>
      </c>
    </row>
    <row r="21" spans="1:6" ht="14.25" customHeight="1" x14ac:dyDescent="0.25">
      <c r="A21" s="44">
        <v>15</v>
      </c>
      <c r="B21" s="51" t="s">
        <v>56</v>
      </c>
      <c r="C21" s="52">
        <v>18703.929386020001</v>
      </c>
      <c r="D21" s="52">
        <v>15951.429127250001</v>
      </c>
      <c r="E21" s="52">
        <v>9760.97974368</v>
      </c>
      <c r="F21" s="101">
        <f t="shared" si="0"/>
        <v>-0.38808117656334562</v>
      </c>
    </row>
    <row r="22" spans="1:6" ht="8.25" customHeight="1" x14ac:dyDescent="0.25">
      <c r="A22" s="115" t="s">
        <v>72</v>
      </c>
      <c r="B22" s="129"/>
      <c r="C22" s="130"/>
      <c r="D22" s="130"/>
      <c r="E22" s="130"/>
      <c r="F22" s="131"/>
    </row>
    <row r="23" spans="1:6" ht="14.25" customHeight="1" x14ac:dyDescent="0.25">
      <c r="A23" s="44">
        <v>52</v>
      </c>
      <c r="B23" s="53" t="s">
        <v>82</v>
      </c>
      <c r="C23" s="54">
        <v>2139.5718263399999</v>
      </c>
      <c r="D23" s="54">
        <v>1817.8427000000001</v>
      </c>
      <c r="E23" s="54">
        <v>1370.2550000000001</v>
      </c>
      <c r="F23" s="101">
        <f t="shared" ref="F23:F24" si="1">E23/D23-1</f>
        <v>-0.24621915856636001</v>
      </c>
    </row>
    <row r="24" spans="1:6" s="103" customFormat="1" ht="14.25" customHeight="1" x14ac:dyDescent="0.25">
      <c r="A24" s="102"/>
      <c r="B24" s="110" t="s">
        <v>6</v>
      </c>
      <c r="C24" s="114">
        <f>C23/C6</f>
        <v>2.5237103409171385E-3</v>
      </c>
      <c r="D24" s="114">
        <f t="shared" ref="D24:E24" si="2">D23/D6</f>
        <v>2.3045343601474063E-3</v>
      </c>
      <c r="E24" s="114">
        <f t="shared" si="2"/>
        <v>2.5878485218644868E-3</v>
      </c>
      <c r="F24" s="111"/>
    </row>
    <row r="25" spans="1:6" ht="14.25" customHeight="1" x14ac:dyDescent="0.25">
      <c r="A25" s="44"/>
      <c r="B25" s="55"/>
      <c r="C25" s="56"/>
      <c r="D25" s="56"/>
      <c r="E25" s="56"/>
      <c r="F25" s="56"/>
    </row>
    <row r="26" spans="1:6" ht="14.25" customHeight="1" x14ac:dyDescent="0.25">
      <c r="A26" s="42"/>
      <c r="B26" s="45" t="s">
        <v>1</v>
      </c>
      <c r="C26" s="49">
        <v>529942.96476768993</v>
      </c>
      <c r="D26" s="57">
        <v>499409.56731223001</v>
      </c>
      <c r="E26" s="49">
        <v>345365.18674742006</v>
      </c>
      <c r="F26" s="100">
        <f t="shared" ref="F26:F41" si="3">E26/D26-1</f>
        <v>-0.30845300260037201</v>
      </c>
    </row>
    <row r="27" spans="1:6" ht="14.25" customHeight="1" x14ac:dyDescent="0.25">
      <c r="A27" s="44">
        <v>1</v>
      </c>
      <c r="B27" s="53" t="s">
        <v>44</v>
      </c>
      <c r="C27" s="58">
        <v>70126.091912920005</v>
      </c>
      <c r="D27" s="58">
        <v>68038.274622850004</v>
      </c>
      <c r="E27" s="58">
        <v>40825.923582449999</v>
      </c>
      <c r="F27" s="101">
        <f t="shared" si="3"/>
        <v>-0.39995651258418297</v>
      </c>
    </row>
    <row r="28" spans="1:6" ht="14.25" customHeight="1" x14ac:dyDescent="0.25">
      <c r="A28" s="44">
        <v>2</v>
      </c>
      <c r="B28" s="53" t="s">
        <v>41</v>
      </c>
      <c r="C28" s="58">
        <v>35625.419978170001</v>
      </c>
      <c r="D28" s="58">
        <v>37491.01908256</v>
      </c>
      <c r="E28" s="58">
        <v>28606.412841320001</v>
      </c>
      <c r="F28" s="101">
        <f t="shared" si="3"/>
        <v>-0.23697958760936755</v>
      </c>
    </row>
    <row r="29" spans="1:6" ht="14.25" customHeight="1" x14ac:dyDescent="0.25">
      <c r="A29" s="44">
        <v>3</v>
      </c>
      <c r="B29" s="53" t="s">
        <v>43</v>
      </c>
      <c r="C29" s="58">
        <v>37027.253954029999</v>
      </c>
      <c r="D29" s="58">
        <v>37131.161771389998</v>
      </c>
      <c r="E29" s="58">
        <v>25353.013458109999</v>
      </c>
      <c r="F29" s="101">
        <f t="shared" si="3"/>
        <v>-0.31720387274160655</v>
      </c>
    </row>
    <row r="30" spans="1:6" ht="14.25" customHeight="1" x14ac:dyDescent="0.25">
      <c r="A30" s="44">
        <v>4</v>
      </c>
      <c r="B30" s="53" t="s">
        <v>46</v>
      </c>
      <c r="C30" s="58">
        <v>39314.009578800004</v>
      </c>
      <c r="D30" s="58">
        <v>35225.043930699998</v>
      </c>
      <c r="E30" s="58">
        <v>22292.532167399997</v>
      </c>
      <c r="F30" s="101">
        <f t="shared" si="3"/>
        <v>-0.36713969154283477</v>
      </c>
    </row>
    <row r="31" spans="1:6" ht="14.25" customHeight="1" x14ac:dyDescent="0.25">
      <c r="A31" s="44">
        <v>5</v>
      </c>
      <c r="B31" s="53" t="s">
        <v>50</v>
      </c>
      <c r="C31" s="58">
        <v>25476.111906709997</v>
      </c>
      <c r="D31" s="58">
        <v>24931.938556910001</v>
      </c>
      <c r="E31" s="58">
        <v>19331.531839400002</v>
      </c>
      <c r="F31" s="101">
        <f t="shared" si="3"/>
        <v>-0.22462780841234753</v>
      </c>
    </row>
    <row r="32" spans="1:6" ht="14.25" customHeight="1" x14ac:dyDescent="0.25">
      <c r="A32" s="44">
        <v>6</v>
      </c>
      <c r="B32" s="53" t="s">
        <v>51</v>
      </c>
      <c r="C32" s="58">
        <v>22904.9</v>
      </c>
      <c r="D32" s="58">
        <v>22190.1</v>
      </c>
      <c r="E32" s="58">
        <v>17144.2</v>
      </c>
      <c r="F32" s="101">
        <f t="shared" si="3"/>
        <v>-0.22739419831366237</v>
      </c>
    </row>
    <row r="33" spans="1:6" ht="14.25" customHeight="1" x14ac:dyDescent="0.25">
      <c r="A33" s="44">
        <v>7</v>
      </c>
      <c r="B33" s="51" t="s">
        <v>45</v>
      </c>
      <c r="C33" s="59">
        <v>19667.50762321</v>
      </c>
      <c r="D33" s="59">
        <v>19853.952012400001</v>
      </c>
      <c r="E33" s="59">
        <v>14498.928159460002</v>
      </c>
      <c r="F33" s="101">
        <f t="shared" si="3"/>
        <v>-0.26972080166182844</v>
      </c>
    </row>
    <row r="34" spans="1:6" ht="14.25" customHeight="1" x14ac:dyDescent="0.25">
      <c r="A34" s="44">
        <v>8</v>
      </c>
      <c r="B34" s="51" t="s">
        <v>52</v>
      </c>
      <c r="C34" s="58">
        <v>14867.07024082</v>
      </c>
      <c r="D34" s="58">
        <v>18278.243856449997</v>
      </c>
      <c r="E34" s="58">
        <v>13501.06585524</v>
      </c>
      <c r="F34" s="101">
        <f t="shared" si="3"/>
        <v>-0.26135869718820026</v>
      </c>
    </row>
    <row r="35" spans="1:6" ht="14.25" customHeight="1" x14ac:dyDescent="0.25">
      <c r="A35" s="44">
        <v>9</v>
      </c>
      <c r="B35" s="61" t="s">
        <v>54</v>
      </c>
      <c r="C35" s="62">
        <v>17632.241333000002</v>
      </c>
      <c r="D35" s="62">
        <v>14112.777778000001</v>
      </c>
      <c r="E35" s="62">
        <v>10686.180656999999</v>
      </c>
      <c r="F35" s="101">
        <f t="shared" si="3"/>
        <v>-0.24280103994421465</v>
      </c>
    </row>
    <row r="36" spans="1:6" ht="14.25" customHeight="1" x14ac:dyDescent="0.25">
      <c r="A36" s="44">
        <v>10</v>
      </c>
      <c r="B36" s="53" t="s">
        <v>55</v>
      </c>
      <c r="C36" s="58">
        <v>19581.78933571</v>
      </c>
      <c r="D36" s="58">
        <v>15941.148753149999</v>
      </c>
      <c r="E36" s="58">
        <v>9652.8960793500009</v>
      </c>
      <c r="F36" s="101">
        <f t="shared" si="3"/>
        <v>-0.39446672075984668</v>
      </c>
    </row>
    <row r="37" spans="1:6" ht="14.25" customHeight="1" x14ac:dyDescent="0.25">
      <c r="A37" s="44">
        <v>11</v>
      </c>
      <c r="B37" s="51" t="s">
        <v>42</v>
      </c>
      <c r="C37" s="58">
        <v>11135.10867286</v>
      </c>
      <c r="D37" s="58">
        <v>10584.60594349</v>
      </c>
      <c r="E37" s="58">
        <v>9505.7589753100001</v>
      </c>
      <c r="F37" s="101">
        <f t="shared" si="3"/>
        <v>-0.10192603994327609</v>
      </c>
    </row>
    <row r="38" spans="1:6" ht="14.25" customHeight="1" x14ac:dyDescent="0.25">
      <c r="A38" s="44">
        <v>12</v>
      </c>
      <c r="B38" s="53" t="s">
        <v>53</v>
      </c>
      <c r="C38" s="58">
        <v>23812.581124460001</v>
      </c>
      <c r="D38" s="58">
        <v>17060.84843374</v>
      </c>
      <c r="E38" s="58">
        <v>9294.9230272100012</v>
      </c>
      <c r="F38" s="101">
        <f t="shared" si="3"/>
        <v>-0.45518987151728585</v>
      </c>
    </row>
    <row r="39" spans="1:6" ht="14.25" customHeight="1" x14ac:dyDescent="0.25">
      <c r="A39" s="44">
        <v>13</v>
      </c>
      <c r="B39" s="53" t="s">
        <v>57</v>
      </c>
      <c r="C39" s="58">
        <v>16449.210886249999</v>
      </c>
      <c r="D39" s="58">
        <v>11474.56570205</v>
      </c>
      <c r="E39" s="58">
        <v>7474.8868569599999</v>
      </c>
      <c r="F39" s="101">
        <f t="shared" si="3"/>
        <v>-0.34856908304385181</v>
      </c>
    </row>
    <row r="40" spans="1:6" ht="14.25" customHeight="1" x14ac:dyDescent="0.25">
      <c r="A40" s="44">
        <v>14</v>
      </c>
      <c r="B40" s="60" t="s">
        <v>56</v>
      </c>
      <c r="C40" s="58">
        <v>13308.193897840001</v>
      </c>
      <c r="D40" s="58">
        <v>11379.747038830001</v>
      </c>
      <c r="E40" s="58">
        <v>7093.6049735200004</v>
      </c>
      <c r="F40" s="101">
        <f>E40/D40-1</f>
        <v>-0.37664651513648029</v>
      </c>
    </row>
    <row r="41" spans="1:6" ht="14.25" customHeight="1" x14ac:dyDescent="0.25">
      <c r="A41" s="44">
        <v>15</v>
      </c>
      <c r="B41" s="51" t="s">
        <v>58</v>
      </c>
      <c r="C41" s="58">
        <v>10422.08778543</v>
      </c>
      <c r="D41" s="58">
        <v>12819.279852849999</v>
      </c>
      <c r="E41" s="58">
        <v>7029.4932077599997</v>
      </c>
      <c r="F41" s="101">
        <f t="shared" si="3"/>
        <v>-0.45164679385658368</v>
      </c>
    </row>
    <row r="42" spans="1:6" ht="8.25" customHeight="1" x14ac:dyDescent="0.25">
      <c r="A42" s="115" t="s">
        <v>72</v>
      </c>
      <c r="B42" s="129"/>
      <c r="C42" s="130"/>
      <c r="D42" s="130"/>
      <c r="E42" s="130"/>
      <c r="F42" s="131"/>
    </row>
    <row r="43" spans="1:6" ht="14.25" customHeight="1" x14ac:dyDescent="0.25">
      <c r="A43" s="44">
        <v>42</v>
      </c>
      <c r="B43" s="53" t="s">
        <v>82</v>
      </c>
      <c r="C43" s="54">
        <v>2029.4434263400001</v>
      </c>
      <c r="D43" s="54">
        <v>1744.0026</v>
      </c>
      <c r="E43" s="54">
        <v>1299.0675000000001</v>
      </c>
      <c r="F43" s="101">
        <f t="shared" ref="F43:F44" si="4">E43/D43-1</f>
        <v>-0.25512295681210562</v>
      </c>
    </row>
    <row r="44" spans="1:6" s="103" customFormat="1" ht="14.25" customHeight="1" x14ac:dyDescent="0.25">
      <c r="A44" s="102"/>
      <c r="B44" s="110" t="s">
        <v>6</v>
      </c>
      <c r="C44" s="114">
        <f>C43/C26</f>
        <v>3.8295506521718679E-3</v>
      </c>
      <c r="D44" s="114">
        <f t="shared" ref="D44" si="5">D43/D26</f>
        <v>3.4921289341452535E-3</v>
      </c>
      <c r="E44" s="114">
        <f t="shared" ref="E44" si="6">E43/E26</f>
        <v>3.7614315219039788E-3</v>
      </c>
      <c r="F44" s="111"/>
    </row>
    <row r="45" spans="1:6" ht="14.25" customHeight="1" x14ac:dyDescent="0.25">
      <c r="A45" s="44"/>
      <c r="B45" s="63"/>
      <c r="C45" s="64"/>
      <c r="D45" s="64"/>
      <c r="E45" s="64"/>
      <c r="F45" s="56"/>
    </row>
    <row r="46" spans="1:6" ht="14.25" customHeight="1" x14ac:dyDescent="0.25">
      <c r="A46" s="42"/>
      <c r="B46" s="45" t="s">
        <v>2</v>
      </c>
      <c r="C46" s="49">
        <v>317845.22694787005</v>
      </c>
      <c r="D46" s="57">
        <v>289401.71336823003</v>
      </c>
      <c r="E46" s="49">
        <v>184130.64286657999</v>
      </c>
      <c r="F46" s="100">
        <f t="shared" ref="F46:F61" si="7">E46/D46-1</f>
        <v>-0.36375413703133419</v>
      </c>
    </row>
    <row r="47" spans="1:6" ht="14.25" customHeight="1" x14ac:dyDescent="0.25">
      <c r="A47" s="44">
        <v>1</v>
      </c>
      <c r="B47" s="53" t="s">
        <v>41</v>
      </c>
      <c r="C47" s="58">
        <v>53173.086206540007</v>
      </c>
      <c r="D47" s="58">
        <v>50779.180342019994</v>
      </c>
      <c r="E47" s="58">
        <v>34945.804376649998</v>
      </c>
      <c r="F47" s="101">
        <f t="shared" si="7"/>
        <v>-0.31180841948856364</v>
      </c>
    </row>
    <row r="48" spans="1:6" ht="14.25" customHeight="1" x14ac:dyDescent="0.25">
      <c r="A48" s="44">
        <v>2</v>
      </c>
      <c r="B48" s="53" t="s">
        <v>43</v>
      </c>
      <c r="C48" s="58">
        <v>37916.684797499998</v>
      </c>
      <c r="D48" s="58">
        <v>32966.005104149997</v>
      </c>
      <c r="E48" s="58">
        <v>20439.271860950001</v>
      </c>
      <c r="F48" s="101">
        <f t="shared" si="7"/>
        <v>-0.37998942254677504</v>
      </c>
    </row>
    <row r="49" spans="1:6" ht="14.25" customHeight="1" x14ac:dyDescent="0.25">
      <c r="A49" s="44">
        <v>3</v>
      </c>
      <c r="B49" s="53" t="s">
        <v>42</v>
      </c>
      <c r="C49" s="58">
        <v>16501.985389499998</v>
      </c>
      <c r="D49" s="58">
        <v>18495.125937430003</v>
      </c>
      <c r="E49" s="58">
        <v>11453.35703238</v>
      </c>
      <c r="F49" s="101">
        <f t="shared" si="7"/>
        <v>-0.3807364669412191</v>
      </c>
    </row>
    <row r="50" spans="1:6" ht="14.25" customHeight="1" x14ac:dyDescent="0.25">
      <c r="A50" s="44">
        <v>4</v>
      </c>
      <c r="B50" s="53" t="s">
        <v>51</v>
      </c>
      <c r="C50" s="59">
        <v>16837.5</v>
      </c>
      <c r="D50" s="59">
        <v>15181</v>
      </c>
      <c r="E50" s="59">
        <v>10389.1</v>
      </c>
      <c r="F50" s="101">
        <f t="shared" si="7"/>
        <v>-0.3156511428759633</v>
      </c>
    </row>
    <row r="51" spans="1:6" ht="14.25" customHeight="1" x14ac:dyDescent="0.25">
      <c r="A51" s="44">
        <v>5</v>
      </c>
      <c r="B51" s="53" t="s">
        <v>46</v>
      </c>
      <c r="C51" s="58">
        <v>14553.947804090001</v>
      </c>
      <c r="D51" s="58">
        <v>12725.162100940001</v>
      </c>
      <c r="E51" s="58">
        <v>8318.1876266399995</v>
      </c>
      <c r="F51" s="101">
        <f t="shared" si="7"/>
        <v>-0.34631971202743739</v>
      </c>
    </row>
    <row r="52" spans="1:6" ht="14.25" customHeight="1" x14ac:dyDescent="0.25">
      <c r="A52" s="44">
        <v>6</v>
      </c>
      <c r="B52" s="53" t="s">
        <v>45</v>
      </c>
      <c r="C52" s="58">
        <v>13560.499939859999</v>
      </c>
      <c r="D52" s="58">
        <v>10905.02530078</v>
      </c>
      <c r="E52" s="58">
        <v>6813.1051260300001</v>
      </c>
      <c r="F52" s="101">
        <f t="shared" si="7"/>
        <v>-0.37523252462855994</v>
      </c>
    </row>
    <row r="53" spans="1:6" ht="14.25" customHeight="1" x14ac:dyDescent="0.25">
      <c r="A53" s="44">
        <v>7</v>
      </c>
      <c r="B53" s="53" t="s">
        <v>47</v>
      </c>
      <c r="C53" s="58">
        <v>13012.199468610001</v>
      </c>
      <c r="D53" s="58">
        <v>10624.924866650001</v>
      </c>
      <c r="E53" s="58">
        <v>5918.6035009300003</v>
      </c>
      <c r="F53" s="101">
        <f t="shared" si="7"/>
        <v>-0.44295102551665255</v>
      </c>
    </row>
    <row r="54" spans="1:6" ht="14.25" customHeight="1" x14ac:dyDescent="0.25">
      <c r="A54" s="44">
        <v>8</v>
      </c>
      <c r="B54" s="53" t="s">
        <v>53</v>
      </c>
      <c r="C54" s="58">
        <v>15790.890011089999</v>
      </c>
      <c r="D54" s="58">
        <v>10748.42509968</v>
      </c>
      <c r="E54" s="58">
        <v>5671.2266996600001</v>
      </c>
      <c r="F54" s="101">
        <f t="shared" si="7"/>
        <v>-0.47236672842155802</v>
      </c>
    </row>
    <row r="55" spans="1:6" ht="14.25" customHeight="1" x14ac:dyDescent="0.25">
      <c r="A55" s="44">
        <v>9</v>
      </c>
      <c r="B55" s="53" t="s">
        <v>54</v>
      </c>
      <c r="C55" s="58">
        <v>5886.7128240000002</v>
      </c>
      <c r="D55" s="58">
        <v>7396.4195599999994</v>
      </c>
      <c r="E55" s="58">
        <v>4767.3498410000002</v>
      </c>
      <c r="F55" s="101">
        <f t="shared" si="7"/>
        <v>-0.35545167464783456</v>
      </c>
    </row>
    <row r="56" spans="1:6" ht="14.25" customHeight="1" x14ac:dyDescent="0.25">
      <c r="A56" s="44">
        <v>10</v>
      </c>
      <c r="B56" s="53" t="s">
        <v>52</v>
      </c>
      <c r="C56" s="58">
        <v>10305.436127660001</v>
      </c>
      <c r="D56" s="58">
        <v>9006.0381823200005</v>
      </c>
      <c r="E56" s="58">
        <v>4559.5383776200006</v>
      </c>
      <c r="F56" s="101">
        <f t="shared" si="7"/>
        <v>-0.49372428971365512</v>
      </c>
    </row>
    <row r="57" spans="1:6" ht="14.25" customHeight="1" x14ac:dyDescent="0.25">
      <c r="A57" s="44">
        <v>11</v>
      </c>
      <c r="B57" s="53" t="s">
        <v>55</v>
      </c>
      <c r="C57" s="58">
        <v>8325.5992268299997</v>
      </c>
      <c r="D57" s="58">
        <v>7081.3675271800003</v>
      </c>
      <c r="E57" s="58">
        <v>4097.1326727999995</v>
      </c>
      <c r="F57" s="101">
        <f>E57/D57-1</f>
        <v>-0.42142069916944513</v>
      </c>
    </row>
    <row r="58" spans="1:6" ht="14.25" customHeight="1" x14ac:dyDescent="0.25">
      <c r="A58" s="44">
        <v>12</v>
      </c>
      <c r="B58" s="60" t="s">
        <v>50</v>
      </c>
      <c r="C58" s="58">
        <v>7272.7734938000003</v>
      </c>
      <c r="D58" s="58">
        <v>6644.5794251300003</v>
      </c>
      <c r="E58" s="58">
        <v>4033.2530565100001</v>
      </c>
      <c r="F58" s="101">
        <f t="shared" si="7"/>
        <v>-0.39300100149964123</v>
      </c>
    </row>
    <row r="59" spans="1:6" ht="14.25" customHeight="1" x14ac:dyDescent="0.25">
      <c r="A59" s="44">
        <v>13</v>
      </c>
      <c r="B59" s="53" t="s">
        <v>57</v>
      </c>
      <c r="C59" s="58">
        <v>8106.4307366100002</v>
      </c>
      <c r="D59" s="58">
        <v>7809.1734230800002</v>
      </c>
      <c r="E59" s="58">
        <v>3722.1233199499998</v>
      </c>
      <c r="F59" s="101">
        <f t="shared" si="7"/>
        <v>-0.52336526309567288</v>
      </c>
    </row>
    <row r="60" spans="1:6" ht="14.25" customHeight="1" x14ac:dyDescent="0.25">
      <c r="A60" s="44">
        <v>14</v>
      </c>
      <c r="B60" s="61" t="s">
        <v>44</v>
      </c>
      <c r="C60" s="65">
        <v>5837.1582054700002</v>
      </c>
      <c r="D60" s="54">
        <v>5294.7407157199996</v>
      </c>
      <c r="E60" s="65">
        <v>3095.68212791</v>
      </c>
      <c r="F60" s="101">
        <f t="shared" si="7"/>
        <v>-0.41532885289000654</v>
      </c>
    </row>
    <row r="61" spans="1:6" ht="14.25" customHeight="1" x14ac:dyDescent="0.25">
      <c r="A61" s="104">
        <v>15</v>
      </c>
      <c r="B61" s="53" t="s">
        <v>80</v>
      </c>
      <c r="C61" s="58">
        <v>3492.8451</v>
      </c>
      <c r="D61" s="58">
        <v>3969.3484342100001</v>
      </c>
      <c r="E61" s="58">
        <v>2914.7421804200003</v>
      </c>
      <c r="F61" s="101">
        <f t="shared" si="7"/>
        <v>-0.26568749790288759</v>
      </c>
    </row>
    <row r="62" spans="1:6" ht="8.25" customHeight="1" x14ac:dyDescent="0.25">
      <c r="A62" s="115" t="s">
        <v>72</v>
      </c>
      <c r="B62" s="129"/>
      <c r="C62" s="130"/>
      <c r="D62" s="130"/>
      <c r="E62" s="130"/>
      <c r="F62" s="131"/>
    </row>
    <row r="63" spans="1:6" ht="14.25" customHeight="1" x14ac:dyDescent="0.25">
      <c r="A63" s="44">
        <v>87</v>
      </c>
      <c r="B63" s="53" t="s">
        <v>82</v>
      </c>
      <c r="C63" s="54">
        <v>110.1284</v>
      </c>
      <c r="D63" s="54">
        <v>73.840100000000007</v>
      </c>
      <c r="E63" s="54">
        <v>71.1875</v>
      </c>
      <c r="F63" s="101">
        <f t="shared" ref="F63:F64" si="8">E63/D63-1</f>
        <v>-3.5923569984331105E-2</v>
      </c>
    </row>
    <row r="64" spans="1:6" s="103" customFormat="1" ht="14.25" customHeight="1" x14ac:dyDescent="0.25">
      <c r="A64" s="102"/>
      <c r="B64" s="110" t="s">
        <v>6</v>
      </c>
      <c r="C64" s="114">
        <f>C63/C46</f>
        <v>3.4648435988016965E-4</v>
      </c>
      <c r="D64" s="114">
        <f t="shared" ref="D64" si="9">D63/D46</f>
        <v>2.5514741823952873E-4</v>
      </c>
      <c r="E64" s="114">
        <f t="shared" ref="E64" si="10">E63/E46</f>
        <v>3.8661408493306603E-4</v>
      </c>
      <c r="F64" s="111"/>
    </row>
    <row r="65" spans="1:6" ht="13.5" customHeight="1" x14ac:dyDescent="0.25">
      <c r="A65" s="9"/>
      <c r="B65" s="128" t="s">
        <v>70</v>
      </c>
      <c r="C65" s="128"/>
      <c r="D65" s="9"/>
      <c r="E65" s="9"/>
      <c r="F65" s="9"/>
    </row>
    <row r="66" spans="1:6" ht="13.5" customHeight="1" x14ac:dyDescent="0.25">
      <c r="A66" s="9"/>
      <c r="B66" s="123"/>
      <c r="C66" s="123"/>
      <c r="D66" s="9"/>
      <c r="E66" s="9"/>
      <c r="F66" s="9"/>
    </row>
    <row r="67" spans="1:6" x14ac:dyDescent="0.25">
      <c r="A67" s="41"/>
      <c r="B67" s="66"/>
      <c r="C67" s="41"/>
      <c r="D67" s="41"/>
      <c r="E67" s="41"/>
      <c r="F67" s="41"/>
    </row>
  </sheetData>
  <mergeCells count="8">
    <mergeCell ref="A1:F1"/>
    <mergeCell ref="A2:F2"/>
    <mergeCell ref="E3:F3"/>
    <mergeCell ref="B65:C65"/>
    <mergeCell ref="B66:C66"/>
    <mergeCell ref="B22:F22"/>
    <mergeCell ref="B42:F42"/>
    <mergeCell ref="B62:F62"/>
  </mergeCells>
  <conditionalFormatting sqref="C25 C57:C61 E57:E61 E40:E41 C40:C41 C45">
    <cfRule type="expression" dxfId="23" priority="14" stopIfTrue="1">
      <formula>"если($J$6&lt;$I$6)"</formula>
    </cfRule>
  </conditionalFormatting>
  <conditionalFormatting sqref="E25 E45">
    <cfRule type="expression" dxfId="22" priority="13" stopIfTrue="1">
      <formula>"если($J$6&lt;$I$6)"</formula>
    </cfRule>
  </conditionalFormatting>
  <conditionalFormatting sqref="C21">
    <cfRule type="expression" dxfId="21" priority="12" stopIfTrue="1">
      <formula>"если($J$6&lt;$I$6)"</formula>
    </cfRule>
  </conditionalFormatting>
  <conditionalFormatting sqref="C26:C39">
    <cfRule type="expression" dxfId="20" priority="11" stopIfTrue="1">
      <formula>"если($J$6&lt;$I$6)"</formula>
    </cfRule>
  </conditionalFormatting>
  <conditionalFormatting sqref="E26:E39">
    <cfRule type="expression" dxfId="19" priority="10" stopIfTrue="1">
      <formula>"если($J$6&lt;$I$6)"</formula>
    </cfRule>
  </conditionalFormatting>
  <conditionalFormatting sqref="C46 C51:C56">
    <cfRule type="expression" dxfId="18" priority="8" stopIfTrue="1">
      <formula>"если($J$6&lt;$I$6)"</formula>
    </cfRule>
  </conditionalFormatting>
  <conditionalFormatting sqref="E46 E51:E56">
    <cfRule type="expression" dxfId="17" priority="7" stopIfTrue="1">
      <formula>"если($J$6&lt;$I$6)"</formula>
    </cfRule>
  </conditionalFormatting>
  <conditionalFormatting sqref="C24:E24">
    <cfRule type="expression" dxfId="6" priority="5" stopIfTrue="1">
      <formula>"если($J$6&lt;$I$6)"</formula>
    </cfRule>
  </conditionalFormatting>
  <conditionalFormatting sqref="C44:E44">
    <cfRule type="expression" dxfId="3" priority="3" stopIfTrue="1">
      <formula>"если($J$6&lt;$I$6)"</formula>
    </cfRule>
  </conditionalFormatting>
  <conditionalFormatting sqref="C64:E64">
    <cfRule type="expression" dxfId="1" priority="1" stopIfTrue="1">
      <formula>"если($J$6&lt;$I$6)"</formula>
    </cfRule>
  </conditionalFormatting>
  <pageMargins left="0.7" right="0.7" top="0.75" bottom="0.75" header="0.3" footer="0.3"/>
  <pageSetup paperSize="9" scale="8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E195A6ED-D2B4-4F19-9DDB-4160845F07C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F26:F41</xm:sqref>
        </x14:conditionalFormatting>
        <x14:conditionalFormatting xmlns:xm="http://schemas.microsoft.com/office/excel/2006/main">
          <x14:cfRule type="iconSet" priority="15" id="{C20CDA56-0398-48BC-8EFA-5F07EC74266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F6:F21</xm:sqref>
        </x14:conditionalFormatting>
        <x14:conditionalFormatting xmlns:xm="http://schemas.microsoft.com/office/excel/2006/main">
          <x14:cfRule type="iconSet" priority="16" id="{E33FE9CE-B4E3-4976-B2EC-ABA876C3F3F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F46:F61</xm:sqref>
        </x14:conditionalFormatting>
        <x14:conditionalFormatting xmlns:xm="http://schemas.microsoft.com/office/excel/2006/main">
          <x14:cfRule type="iconSet" priority="6" id="{E323D608-2052-466C-AE0F-4E388A3BE55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F23:F24</xm:sqref>
        </x14:conditionalFormatting>
        <x14:conditionalFormatting xmlns:xm="http://schemas.microsoft.com/office/excel/2006/main">
          <x14:cfRule type="iconSet" priority="4" id="{3C2E7ECE-0382-4CF4-A6DF-4A455AF4134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F43:F44</xm:sqref>
        </x14:conditionalFormatting>
        <x14:conditionalFormatting xmlns:xm="http://schemas.microsoft.com/office/excel/2006/main">
          <x14:cfRule type="iconSet" priority="2" id="{90C531CE-32AD-4228-A089-BB65A20DA99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F63:F64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E21" sqref="E21"/>
    </sheetView>
  </sheetViews>
  <sheetFormatPr defaultRowHeight="15" x14ac:dyDescent="0.25"/>
  <cols>
    <col min="1" max="1" width="4.42578125" style="1" customWidth="1"/>
    <col min="2" max="2" width="20.5703125" style="1" customWidth="1"/>
    <col min="3" max="4" width="16.140625" style="1" customWidth="1"/>
    <col min="5" max="5" width="12" style="1" customWidth="1"/>
    <col min="6" max="6" width="4" style="1" customWidth="1"/>
    <col min="7" max="8" width="16.140625" style="1" customWidth="1"/>
    <col min="9" max="9" width="12" style="1" customWidth="1"/>
    <col min="10" max="16384" width="9.140625" style="1"/>
  </cols>
  <sheetData>
    <row r="1" spans="1:9" ht="15" customHeight="1" x14ac:dyDescent="0.25">
      <c r="A1" s="125" t="s">
        <v>84</v>
      </c>
      <c r="B1" s="125"/>
      <c r="C1" s="125"/>
      <c r="D1" s="125"/>
      <c r="E1" s="125"/>
      <c r="F1" s="125"/>
      <c r="G1" s="125"/>
      <c r="H1" s="125"/>
      <c r="I1" s="125"/>
    </row>
    <row r="2" spans="1:9" ht="13.5" customHeight="1" x14ac:dyDescent="0.25">
      <c r="A2" s="117" t="s">
        <v>126</v>
      </c>
      <c r="B2" s="117"/>
      <c r="C2" s="117"/>
      <c r="D2" s="117"/>
      <c r="E2" s="117"/>
      <c r="F2" s="117"/>
      <c r="G2" s="117"/>
      <c r="H2" s="117"/>
      <c r="I2" s="117"/>
    </row>
    <row r="3" spans="1:9" x14ac:dyDescent="0.25">
      <c r="A3" s="41"/>
      <c r="B3" s="2"/>
      <c r="C3" s="79"/>
      <c r="D3" s="126"/>
      <c r="E3" s="126"/>
      <c r="G3" s="79"/>
      <c r="H3" s="126" t="s">
        <v>61</v>
      </c>
      <c r="I3" s="126"/>
    </row>
    <row r="4" spans="1:9" s="81" customFormat="1" ht="25.5" x14ac:dyDescent="0.25">
      <c r="A4" s="41"/>
      <c r="B4" s="8"/>
      <c r="C4" s="5" t="s">
        <v>3</v>
      </c>
      <c r="D4" s="80" t="s">
        <v>60</v>
      </c>
      <c r="E4" s="5" t="s">
        <v>4</v>
      </c>
      <c r="G4" s="5" t="s">
        <v>127</v>
      </c>
      <c r="H4" s="5" t="s">
        <v>128</v>
      </c>
      <c r="I4" s="5" t="s">
        <v>65</v>
      </c>
    </row>
    <row r="5" spans="1:9" s="81" customFormat="1" ht="7.5" customHeight="1" x14ac:dyDescent="0.25">
      <c r="A5" s="9"/>
      <c r="B5" s="8"/>
      <c r="C5" s="9"/>
      <c r="D5" s="9"/>
      <c r="E5" s="9"/>
      <c r="G5" s="9"/>
      <c r="H5" s="9"/>
      <c r="I5" s="9"/>
    </row>
    <row r="6" spans="1:9" s="81" customFormat="1" x14ac:dyDescent="0.25">
      <c r="A6" s="42"/>
      <c r="B6" s="82" t="s">
        <v>0</v>
      </c>
      <c r="C6" s="83">
        <v>11736.947239431962</v>
      </c>
      <c r="D6" s="83">
        <v>11647.556463334911</v>
      </c>
      <c r="E6" s="100">
        <f>D6/C6-1</f>
        <v>-7.6161862427676086E-3</v>
      </c>
      <c r="G6" s="83">
        <v>4961.7693964643804</v>
      </c>
      <c r="H6" s="83">
        <v>4677.5171105343288</v>
      </c>
      <c r="I6" s="100">
        <f>H6/G6-1</f>
        <v>-5.72884919102854E-2</v>
      </c>
    </row>
    <row r="7" spans="1:9" s="81" customFormat="1" x14ac:dyDescent="0.25">
      <c r="A7" s="44">
        <v>1</v>
      </c>
      <c r="B7" s="107" t="s">
        <v>73</v>
      </c>
      <c r="C7" s="84">
        <v>5641.0679604454535</v>
      </c>
      <c r="D7" s="84">
        <v>5811.3409106363642</v>
      </c>
      <c r="E7" s="101">
        <f>D7/C7-1</f>
        <v>3.0184523814434705E-2</v>
      </c>
      <c r="G7" s="99">
        <v>2179.015380227273</v>
      </c>
      <c r="H7" s="99">
        <v>1988.1977493818183</v>
      </c>
      <c r="I7" s="101">
        <f>H7/G7-1</f>
        <v>-8.757057548880276E-2</v>
      </c>
    </row>
    <row r="8" spans="1:9" s="81" customFormat="1" x14ac:dyDescent="0.25">
      <c r="A8" s="44">
        <v>2</v>
      </c>
      <c r="B8" s="107" t="s">
        <v>71</v>
      </c>
      <c r="C8" s="84">
        <v>2332.5045051545449</v>
      </c>
      <c r="D8" s="84">
        <v>1984.6717619272729</v>
      </c>
      <c r="E8" s="101">
        <f>D8/C8-1</f>
        <v>-0.14912414636653648</v>
      </c>
      <c r="G8" s="84">
        <v>980.05048594545462</v>
      </c>
      <c r="H8" s="84">
        <v>806.13721797272729</v>
      </c>
      <c r="I8" s="101">
        <f>H8/G8-1</f>
        <v>-0.1774533766033014</v>
      </c>
    </row>
    <row r="9" spans="1:9" s="81" customFormat="1" x14ac:dyDescent="0.25">
      <c r="A9" s="44"/>
      <c r="B9" s="86" t="s">
        <v>6</v>
      </c>
      <c r="C9" s="87">
        <f>C8/C6</f>
        <v>0.19873178753996273</v>
      </c>
      <c r="D9" s="87">
        <f>D8/D6</f>
        <v>0.17039383051499066</v>
      </c>
      <c r="E9" s="87"/>
      <c r="F9" s="85"/>
      <c r="G9" s="87">
        <f>G8/G6</f>
        <v>0.19752036171689308</v>
      </c>
      <c r="H9" s="87">
        <f>H8/H6</f>
        <v>0.17234297575463908</v>
      </c>
      <c r="I9" s="101"/>
    </row>
    <row r="10" spans="1:9" s="81" customFormat="1" x14ac:dyDescent="0.25">
      <c r="A10" s="44">
        <v>3</v>
      </c>
      <c r="B10" s="107" t="s">
        <v>85</v>
      </c>
      <c r="C10" s="84">
        <v>1038.756450881818</v>
      </c>
      <c r="D10" s="84">
        <v>1096.013675127273</v>
      </c>
      <c r="E10" s="101">
        <f>D10/C10-1</f>
        <v>5.5120932531247835E-2</v>
      </c>
      <c r="G10" s="84">
        <v>564.74285402070507</v>
      </c>
      <c r="H10" s="84">
        <v>593.73900277308383</v>
      </c>
      <c r="I10" s="101">
        <f>H10/G10-1</f>
        <v>5.1343985224318933E-2</v>
      </c>
    </row>
    <row r="11" spans="1:9" s="81" customFormat="1" x14ac:dyDescent="0.25">
      <c r="A11" s="44">
        <v>4</v>
      </c>
      <c r="B11" s="107" t="s">
        <v>75</v>
      </c>
      <c r="C11" s="84">
        <v>19.386942898116121</v>
      </c>
      <c r="D11" s="84">
        <v>17.712161571746545</v>
      </c>
      <c r="E11" s="101">
        <f>D11/C11-1</f>
        <v>-8.6387076867715851E-2</v>
      </c>
      <c r="G11" s="84">
        <v>9.3118925263381183</v>
      </c>
      <c r="H11" s="84">
        <v>287.34213587114579</v>
      </c>
      <c r="I11" s="101">
        <f>H11/G11-1</f>
        <v>29.857544270234662</v>
      </c>
    </row>
    <row r="12" spans="1:9" s="81" customFormat="1" x14ac:dyDescent="0.25">
      <c r="A12" s="44">
        <v>5</v>
      </c>
      <c r="B12" s="107" t="s">
        <v>136</v>
      </c>
      <c r="C12" s="84">
        <v>535.82586783142199</v>
      </c>
      <c r="D12" s="84">
        <v>561.53041144652593</v>
      </c>
      <c r="E12" s="101">
        <f t="shared" ref="E12:E21" si="0">D12/C12-1</f>
        <v>4.7971822859419921E-2</v>
      </c>
      <c r="G12" s="84">
        <v>234.11595337293639</v>
      </c>
      <c r="H12" s="84">
        <v>244.97996239625527</v>
      </c>
      <c r="I12" s="101">
        <f t="shared" ref="I12:I21" si="1">H12/G12-1</f>
        <v>4.6404394347330014E-2</v>
      </c>
    </row>
    <row r="13" spans="1:9" s="81" customFormat="1" x14ac:dyDescent="0.25">
      <c r="A13" s="44">
        <v>6</v>
      </c>
      <c r="B13" s="107" t="s">
        <v>76</v>
      </c>
      <c r="C13" s="84">
        <v>460.7728870272727</v>
      </c>
      <c r="D13" s="84">
        <v>523.25394815454547</v>
      </c>
      <c r="E13" s="101">
        <f t="shared" si="0"/>
        <v>0.13560055916131741</v>
      </c>
      <c r="G13" s="84">
        <v>240.94976384545461</v>
      </c>
      <c r="H13" s="84">
        <v>207.54938303636359</v>
      </c>
      <c r="I13" s="101">
        <f t="shared" si="1"/>
        <v>-0.13861968684274806</v>
      </c>
    </row>
    <row r="14" spans="1:9" s="81" customFormat="1" x14ac:dyDescent="0.25">
      <c r="A14" s="44">
        <v>7</v>
      </c>
      <c r="B14" s="107" t="s">
        <v>137</v>
      </c>
      <c r="C14" s="84">
        <v>158.9489120181818</v>
      </c>
      <c r="D14" s="84">
        <v>116.7136724181818</v>
      </c>
      <c r="E14" s="101">
        <f t="shared" si="0"/>
        <v>-0.26571581436914027</v>
      </c>
      <c r="G14" s="84">
        <v>54.088605600000001</v>
      </c>
      <c r="H14" s="84">
        <v>49.459434990909088</v>
      </c>
      <c r="I14" s="101">
        <f t="shared" si="1"/>
        <v>-8.5584950059997666E-2</v>
      </c>
    </row>
    <row r="15" spans="1:9" s="81" customFormat="1" x14ac:dyDescent="0.25">
      <c r="A15" s="44">
        <v>8</v>
      </c>
      <c r="B15" s="107" t="s">
        <v>132</v>
      </c>
      <c r="C15" s="84">
        <v>180.79701587272729</v>
      </c>
      <c r="D15" s="84">
        <v>179.16229413636361</v>
      </c>
      <c r="E15" s="101">
        <f t="shared" si="0"/>
        <v>-9.04175175941202E-3</v>
      </c>
      <c r="G15" s="84">
        <v>85.695281399999999</v>
      </c>
      <c r="H15" s="84">
        <v>46.982796754545454</v>
      </c>
      <c r="I15" s="101">
        <f t="shared" si="1"/>
        <v>-0.45174581392359536</v>
      </c>
    </row>
    <row r="16" spans="1:9" s="81" customFormat="1" x14ac:dyDescent="0.25">
      <c r="A16" s="44">
        <v>9</v>
      </c>
      <c r="B16" s="108" t="s">
        <v>77</v>
      </c>
      <c r="C16" s="84">
        <v>137.82897909090909</v>
      </c>
      <c r="D16" s="84">
        <v>130.66437454545451</v>
      </c>
      <c r="E16" s="101">
        <f t="shared" si="0"/>
        <v>-5.1981844403918509E-2</v>
      </c>
      <c r="G16" s="84">
        <v>63.787777272727268</v>
      </c>
      <c r="H16" s="84">
        <v>43.262481818181818</v>
      </c>
      <c r="I16" s="101">
        <f t="shared" si="1"/>
        <v>-0.3217747401165697</v>
      </c>
    </row>
    <row r="17" spans="1:9" s="81" customFormat="1" x14ac:dyDescent="0.25">
      <c r="A17" s="44">
        <v>10</v>
      </c>
      <c r="B17" s="107" t="s">
        <v>133</v>
      </c>
      <c r="C17" s="84">
        <v>93.730629274606216</v>
      </c>
      <c r="D17" s="84">
        <v>90.461419507501304</v>
      </c>
      <c r="E17" s="101">
        <f t="shared" si="0"/>
        <v>-3.4878777539484762E-2</v>
      </c>
      <c r="G17" s="84">
        <v>36.765007731206005</v>
      </c>
      <c r="H17" s="84">
        <v>37.258979170632003</v>
      </c>
      <c r="I17" s="101">
        <f t="shared" si="1"/>
        <v>1.3435912839662389E-2</v>
      </c>
    </row>
    <row r="18" spans="1:9" s="81" customFormat="1" x14ac:dyDescent="0.25">
      <c r="A18" s="44">
        <v>11</v>
      </c>
      <c r="B18" s="107" t="s">
        <v>130</v>
      </c>
      <c r="C18" s="84">
        <v>63.568044980398369</v>
      </c>
      <c r="D18" s="84">
        <v>66.617519973717734</v>
      </c>
      <c r="E18" s="101">
        <f t="shared" si="0"/>
        <v>4.797182285942081E-2</v>
      </c>
      <c r="G18" s="84">
        <v>26.591817593296316</v>
      </c>
      <c r="H18" s="84">
        <v>27.82579478330787</v>
      </c>
      <c r="I18" s="101">
        <f t="shared" si="1"/>
        <v>4.6404394347328681E-2</v>
      </c>
    </row>
    <row r="19" spans="1:9" s="81" customFormat="1" x14ac:dyDescent="0.25">
      <c r="A19" s="44">
        <v>12</v>
      </c>
      <c r="B19" s="107" t="s">
        <v>86</v>
      </c>
      <c r="C19" s="84">
        <v>141.86871727272731</v>
      </c>
      <c r="D19" s="84">
        <v>145.22030000000001</v>
      </c>
      <c r="E19" s="101">
        <f t="shared" si="0"/>
        <v>2.3624536766831072E-2</v>
      </c>
      <c r="G19" s="84">
        <v>56.35730181818181</v>
      </c>
      <c r="H19" s="84">
        <v>26.20968454545455</v>
      </c>
      <c r="I19" s="101">
        <f t="shared" si="1"/>
        <v>-0.53493720068410255</v>
      </c>
    </row>
    <row r="20" spans="1:9" s="81" customFormat="1" x14ac:dyDescent="0.25">
      <c r="A20" s="44">
        <v>13</v>
      </c>
      <c r="B20" s="108" t="s">
        <v>42</v>
      </c>
      <c r="C20" s="84">
        <v>120.0804281090909</v>
      </c>
      <c r="D20" s="84">
        <v>80.991283118181826</v>
      </c>
      <c r="E20" s="101">
        <f t="shared" si="0"/>
        <v>-0.32552469712547405</v>
      </c>
      <c r="G20" s="84">
        <v>35.036933672727272</v>
      </c>
      <c r="H20" s="84">
        <v>25.138667399999999</v>
      </c>
      <c r="I20" s="101">
        <f t="shared" si="1"/>
        <v>-0.282509490276316</v>
      </c>
    </row>
    <row r="21" spans="1:9" s="81" customFormat="1" x14ac:dyDescent="0.25">
      <c r="A21" s="44">
        <v>14</v>
      </c>
      <c r="B21" s="107" t="s">
        <v>138</v>
      </c>
      <c r="C21" s="84">
        <v>119.5804227272727</v>
      </c>
      <c r="D21" s="84">
        <v>103.58356272727274</v>
      </c>
      <c r="E21" s="101">
        <f t="shared" si="0"/>
        <v>-0.13377490759071853</v>
      </c>
      <c r="G21" s="84">
        <v>57.316962727272731</v>
      </c>
      <c r="H21" s="84">
        <v>22.28135636363637</v>
      </c>
      <c r="I21" s="101">
        <f t="shared" si="1"/>
        <v>-0.61126069311006281</v>
      </c>
    </row>
    <row r="22" spans="1:9" s="81" customFormat="1" x14ac:dyDescent="0.25">
      <c r="A22" s="44">
        <v>15</v>
      </c>
      <c r="B22" s="107" t="s">
        <v>78</v>
      </c>
      <c r="C22" s="84">
        <v>41.469870009090911</v>
      </c>
      <c r="D22" s="84">
        <v>40.165092181818181</v>
      </c>
      <c r="E22" s="101">
        <f>D22/C22-1</f>
        <v>-3.1463272660046893E-2</v>
      </c>
      <c r="G22" s="84">
        <v>22.554884136363636</v>
      </c>
      <c r="H22" s="84">
        <v>22.118280636363636</v>
      </c>
      <c r="I22" s="101">
        <f>H22/G22-1</f>
        <v>-1.9357381636738058E-2</v>
      </c>
    </row>
    <row r="23" spans="1:9" s="81" customFormat="1" ht="15" customHeight="1" x14ac:dyDescent="0.25">
      <c r="A23" s="88"/>
    </row>
    <row r="24" spans="1:9" s="81" customFormat="1" x14ac:dyDescent="0.25">
      <c r="A24" s="89"/>
      <c r="B24" s="90" t="s">
        <v>1</v>
      </c>
      <c r="C24" s="83">
        <v>1091.3427611013601</v>
      </c>
      <c r="D24" s="83">
        <v>1131.7332656743099</v>
      </c>
      <c r="E24" s="100">
        <f>D24/C24-1</f>
        <v>3.7009916602359194E-2</v>
      </c>
      <c r="G24" s="83">
        <v>497.18492340709003</v>
      </c>
      <c r="H24" s="83">
        <v>788.55708990650896</v>
      </c>
      <c r="I24" s="100">
        <f>H24/G24-1</f>
        <v>0.58604384964595213</v>
      </c>
    </row>
    <row r="25" spans="1:9" s="81" customFormat="1" x14ac:dyDescent="0.25">
      <c r="A25" s="44">
        <v>1</v>
      </c>
      <c r="B25" s="107" t="s">
        <v>75</v>
      </c>
      <c r="C25" s="91">
        <v>8.61145495003246E-2</v>
      </c>
      <c r="D25" s="91">
        <v>0.17739677019114899</v>
      </c>
      <c r="E25" s="101">
        <f>D25/C25-1</f>
        <v>1.0600092692870713</v>
      </c>
      <c r="G25" s="91">
        <v>5.3800876573468992E-2</v>
      </c>
      <c r="H25" s="91">
        <v>277.94388711229698</v>
      </c>
      <c r="I25" s="101">
        <f>H25/G25-1</f>
        <v>5165.1590816786129</v>
      </c>
    </row>
    <row r="26" spans="1:9" s="81" customFormat="1" x14ac:dyDescent="0.25">
      <c r="A26" s="44">
        <v>2</v>
      </c>
      <c r="B26" s="107" t="s">
        <v>85</v>
      </c>
      <c r="C26" s="91">
        <v>299.21483818181798</v>
      </c>
      <c r="D26" s="91">
        <v>320.20723272727298</v>
      </c>
      <c r="E26" s="101">
        <f>D26/C26-1</f>
        <v>7.0158267126775753E-2</v>
      </c>
      <c r="G26" s="91">
        <v>149.4871634162561</v>
      </c>
      <c r="H26" s="91">
        <v>149.5244530490788</v>
      </c>
      <c r="I26" s="101">
        <f>H26/G26-1</f>
        <v>2.4945040076040925E-4</v>
      </c>
    </row>
    <row r="27" spans="1:9" s="81" customFormat="1" x14ac:dyDescent="0.25">
      <c r="A27" s="44">
        <v>3</v>
      </c>
      <c r="B27" s="107" t="s">
        <v>136</v>
      </c>
      <c r="C27" s="91">
        <v>317.11883887345704</v>
      </c>
      <c r="D27" s="91">
        <v>332.33160763727898</v>
      </c>
      <c r="E27" s="101">
        <f>D27/C27-1</f>
        <v>4.7971822859418367E-2</v>
      </c>
      <c r="G27" s="91">
        <v>132.47244102653158</v>
      </c>
      <c r="H27" s="91">
        <v>138.61974442008008</v>
      </c>
      <c r="I27" s="101">
        <f>H27/G27-1</f>
        <v>4.6404394347329347E-2</v>
      </c>
    </row>
    <row r="28" spans="1:9" s="81" customFormat="1" x14ac:dyDescent="0.25">
      <c r="A28" s="44">
        <v>4</v>
      </c>
      <c r="B28" s="108" t="s">
        <v>76</v>
      </c>
      <c r="C28" s="91">
        <v>33.603712727272693</v>
      </c>
      <c r="D28" s="91">
        <v>59.679785454545495</v>
      </c>
      <c r="E28" s="101">
        <f>D28/C28-1</f>
        <v>0.77598784809600874</v>
      </c>
      <c r="G28" s="99">
        <v>27.159414545454599</v>
      </c>
      <c r="H28" s="99">
        <v>38.302773636363604</v>
      </c>
      <c r="I28" s="101">
        <f>H28/G28-1</f>
        <v>0.41029452502590713</v>
      </c>
    </row>
    <row r="29" spans="1:9" s="81" customFormat="1" x14ac:dyDescent="0.25">
      <c r="A29" s="44">
        <v>5</v>
      </c>
      <c r="B29" s="108" t="s">
        <v>73</v>
      </c>
      <c r="C29" s="91">
        <v>57.090694545454504</v>
      </c>
      <c r="D29" s="91">
        <v>41.816853636363604</v>
      </c>
      <c r="E29" s="101">
        <f t="shared" ref="E29:E39" si="2">D29/C29-1</f>
        <v>-0.26753643532800542</v>
      </c>
      <c r="G29" s="91">
        <v>21.364362727272802</v>
      </c>
      <c r="H29" s="91">
        <v>31.540418181818204</v>
      </c>
      <c r="I29" s="101">
        <f t="shared" ref="I29:I39" si="3">H29/G29-1</f>
        <v>0.47630980546660995</v>
      </c>
    </row>
    <row r="30" spans="1:9" s="81" customFormat="1" x14ac:dyDescent="0.25">
      <c r="A30" s="44">
        <v>6</v>
      </c>
      <c r="B30" s="107" t="s">
        <v>71</v>
      </c>
      <c r="C30" s="91">
        <v>100.11673545454501</v>
      </c>
      <c r="D30" s="91">
        <v>67.1273727272727</v>
      </c>
      <c r="E30" s="101">
        <f t="shared" si="2"/>
        <v>-0.32950897347477071</v>
      </c>
      <c r="G30" s="91">
        <v>29.842904545454598</v>
      </c>
      <c r="H30" s="91">
        <v>30.213127272727299</v>
      </c>
      <c r="I30" s="101">
        <f t="shared" si="3"/>
        <v>1.2405720318168223E-2</v>
      </c>
    </row>
    <row r="31" spans="1:9" s="81" customFormat="1" x14ac:dyDescent="0.25">
      <c r="A31" s="44"/>
      <c r="B31" s="86" t="s">
        <v>6</v>
      </c>
      <c r="C31" s="87">
        <f>C30/C24</f>
        <v>9.1737205782635431E-2</v>
      </c>
      <c r="D31" s="87">
        <f>D30/D24</f>
        <v>5.931377539501486E-2</v>
      </c>
      <c r="E31" s="87"/>
      <c r="F31" s="85"/>
      <c r="G31" s="87">
        <f>G30/G24</f>
        <v>6.0023752009510406E-2</v>
      </c>
      <c r="H31" s="87">
        <f>H30/H24</f>
        <v>3.831444502808206E-2</v>
      </c>
      <c r="I31" s="101"/>
    </row>
    <row r="32" spans="1:9" s="81" customFormat="1" x14ac:dyDescent="0.25">
      <c r="A32" s="44">
        <v>7</v>
      </c>
      <c r="B32" s="107" t="s">
        <v>133</v>
      </c>
      <c r="C32" s="91">
        <v>78.450023025703203</v>
      </c>
      <c r="D32" s="91">
        <v>74.729343163145501</v>
      </c>
      <c r="E32" s="101">
        <f t="shared" si="2"/>
        <v>-4.7427390318785068E-2</v>
      </c>
      <c r="G32" s="91">
        <v>29.788254495299299</v>
      </c>
      <c r="H32" s="91">
        <v>29.795685187321098</v>
      </c>
      <c r="I32" s="101">
        <f t="shared" si="3"/>
        <v>2.4945040076018721E-4</v>
      </c>
    </row>
    <row r="33" spans="1:9" s="81" customFormat="1" x14ac:dyDescent="0.25">
      <c r="A33" s="44">
        <v>8</v>
      </c>
      <c r="B33" s="108" t="s">
        <v>130</v>
      </c>
      <c r="C33" s="91">
        <v>62.779712142397003</v>
      </c>
      <c r="D33" s="91">
        <v>65.791369372457496</v>
      </c>
      <c r="E33" s="101">
        <f t="shared" si="2"/>
        <v>4.797182285942081E-2</v>
      </c>
      <c r="G33" s="91">
        <v>26.225441995153698</v>
      </c>
      <c r="H33" s="91">
        <v>27.442417747429804</v>
      </c>
      <c r="I33" s="101">
        <f t="shared" si="3"/>
        <v>4.6404394347328681E-2</v>
      </c>
    </row>
    <row r="34" spans="1:9" s="81" customFormat="1" x14ac:dyDescent="0.25">
      <c r="A34" s="44">
        <v>9</v>
      </c>
      <c r="B34" s="107" t="s">
        <v>86</v>
      </c>
      <c r="C34" s="91">
        <v>11.825727272727299</v>
      </c>
      <c r="D34" s="91">
        <v>16.506</v>
      </c>
      <c r="E34" s="101">
        <f t="shared" si="2"/>
        <v>0.39577039274924153</v>
      </c>
      <c r="G34" s="91">
        <v>8.5741818181818097</v>
      </c>
      <c r="H34" s="91">
        <v>9.127454545454551</v>
      </c>
      <c r="I34" s="101">
        <f t="shared" si="3"/>
        <v>6.4527757750542536E-2</v>
      </c>
    </row>
    <row r="35" spans="1:9" s="81" customFormat="1" x14ac:dyDescent="0.25">
      <c r="A35" s="44">
        <v>10</v>
      </c>
      <c r="B35" s="107" t="s">
        <v>134</v>
      </c>
      <c r="C35" s="91">
        <v>17.199832350296099</v>
      </c>
      <c r="D35" s="91">
        <v>18.024939661016198</v>
      </c>
      <c r="E35" s="101">
        <f t="shared" si="2"/>
        <v>4.7971822859418367E-2</v>
      </c>
      <c r="G35" s="91">
        <v>7.67333285640734</v>
      </c>
      <c r="H35" s="91">
        <v>8.0294092202343794</v>
      </c>
      <c r="I35" s="101">
        <f>H35/G35-1</f>
        <v>4.6404394347328681E-2</v>
      </c>
    </row>
    <row r="36" spans="1:9" s="81" customFormat="1" x14ac:dyDescent="0.25">
      <c r="A36" s="44">
        <v>11</v>
      </c>
      <c r="B36" s="108" t="s">
        <v>131</v>
      </c>
      <c r="C36" s="91">
        <v>16.187807750914001</v>
      </c>
      <c r="D36" s="91">
        <v>15.4200622743059</v>
      </c>
      <c r="E36" s="101">
        <f t="shared" si="2"/>
        <v>-4.7427390318788065E-2</v>
      </c>
      <c r="G36" s="91">
        <v>7.71003113715296</v>
      </c>
      <c r="H36" s="91">
        <v>7.71195440750998</v>
      </c>
      <c r="I36" s="101">
        <f t="shared" si="3"/>
        <v>2.4945040075796676E-4</v>
      </c>
    </row>
    <row r="37" spans="1:9" s="81" customFormat="1" x14ac:dyDescent="0.25">
      <c r="A37" s="44">
        <v>12</v>
      </c>
      <c r="B37" s="108" t="s">
        <v>77</v>
      </c>
      <c r="C37" s="91">
        <v>14.030909090909098</v>
      </c>
      <c r="D37" s="91">
        <v>14.936454545454501</v>
      </c>
      <c r="E37" s="101">
        <f t="shared" si="2"/>
        <v>6.4539328754693592E-2</v>
      </c>
      <c r="G37" s="91">
        <v>7.6817272727272696</v>
      </c>
      <c r="H37" s="91">
        <v>6.0901818181818204</v>
      </c>
      <c r="I37" s="101">
        <f t="shared" si="3"/>
        <v>-0.20718588385661307</v>
      </c>
    </row>
    <row r="38" spans="1:9" s="81" customFormat="1" x14ac:dyDescent="0.25">
      <c r="A38" s="44">
        <v>13</v>
      </c>
      <c r="B38" s="108" t="s">
        <v>135</v>
      </c>
      <c r="C38" s="91">
        <v>6.6364240512579595</v>
      </c>
      <c r="D38" s="91">
        <v>6.3216757774579806</v>
      </c>
      <c r="E38" s="101">
        <f t="shared" si="2"/>
        <v>-4.742739031878429E-2</v>
      </c>
      <c r="G38" s="91">
        <v>2.5199162594614899</v>
      </c>
      <c r="H38" s="91">
        <v>2.5205448535822899</v>
      </c>
      <c r="I38" s="101">
        <f t="shared" si="3"/>
        <v>2.4945040075818881E-4</v>
      </c>
    </row>
    <row r="39" spans="1:9" s="81" customFormat="1" x14ac:dyDescent="0.25">
      <c r="A39" s="44">
        <v>14</v>
      </c>
      <c r="B39" s="108" t="s">
        <v>129</v>
      </c>
      <c r="C39" s="91">
        <v>7.5081818181818201E-3</v>
      </c>
      <c r="D39" s="91">
        <v>4.8936871696257604</v>
      </c>
      <c r="E39" s="101">
        <f t="shared" si="2"/>
        <v>650.78058924668062</v>
      </c>
      <c r="G39" s="91">
        <v>2.4912248725333002</v>
      </c>
      <c r="H39" s="91">
        <v>2.4918463095761396</v>
      </c>
      <c r="I39" s="101">
        <f t="shared" si="3"/>
        <v>2.4945040076107539E-4</v>
      </c>
    </row>
    <row r="40" spans="1:9" s="81" customFormat="1" x14ac:dyDescent="0.25">
      <c r="A40" s="44">
        <v>15</v>
      </c>
      <c r="B40" s="107" t="s">
        <v>138</v>
      </c>
      <c r="C40" s="91">
        <v>11.5642727272727</v>
      </c>
      <c r="D40" s="91">
        <v>5.8772727272727305</v>
      </c>
      <c r="E40" s="101">
        <f>D40/C40-1</f>
        <v>-0.49177325147200868</v>
      </c>
      <c r="G40" s="91">
        <v>3.3202727272727302</v>
      </c>
      <c r="H40" s="91">
        <v>2.2116363636363698</v>
      </c>
      <c r="I40" s="101">
        <f>H40/G40-1</f>
        <v>-0.33389918681378727</v>
      </c>
    </row>
    <row r="41" spans="1:9" s="81" customFormat="1" ht="15" customHeight="1" x14ac:dyDescent="0.25">
      <c r="A41" s="88"/>
      <c r="B41" s="92"/>
      <c r="C41" s="93"/>
      <c r="D41" s="93"/>
      <c r="E41" s="94"/>
      <c r="G41" s="93"/>
      <c r="H41" s="93"/>
      <c r="I41" s="94"/>
    </row>
    <row r="42" spans="1:9" s="81" customFormat="1" x14ac:dyDescent="0.25">
      <c r="A42" s="42"/>
      <c r="B42" s="90" t="s">
        <v>2</v>
      </c>
      <c r="C42" s="83">
        <v>10645.604478330601</v>
      </c>
      <c r="D42" s="83">
        <v>10515.8231976606</v>
      </c>
      <c r="E42" s="100">
        <f t="shared" ref="E42:E57" si="4">D42/C42-1</f>
        <v>-1.2191067302394498E-2</v>
      </c>
      <c r="G42" s="83">
        <v>4464.5844730572899</v>
      </c>
      <c r="H42" s="83">
        <v>3888.9600206278201</v>
      </c>
      <c r="I42" s="100">
        <f>H42/G42-1</f>
        <v>-0.12893124901168895</v>
      </c>
    </row>
    <row r="43" spans="1:9" s="81" customFormat="1" x14ac:dyDescent="0.25">
      <c r="A43" s="44">
        <v>1</v>
      </c>
      <c r="B43" s="107" t="s">
        <v>73</v>
      </c>
      <c r="C43" s="91">
        <v>5583.9772659</v>
      </c>
      <c r="D43" s="91">
        <v>5769.5240569999996</v>
      </c>
      <c r="E43" s="101">
        <f t="shared" si="4"/>
        <v>3.3228428817769107E-2</v>
      </c>
      <c r="G43" s="99">
        <v>2157.6510174999999</v>
      </c>
      <c r="H43" s="99">
        <v>1956.6573311999998</v>
      </c>
      <c r="I43" s="101">
        <f>H43/G43-1</f>
        <v>-9.3153936697735751E-2</v>
      </c>
    </row>
    <row r="44" spans="1:9" s="81" customFormat="1" x14ac:dyDescent="0.25">
      <c r="A44" s="44">
        <v>2</v>
      </c>
      <c r="B44" s="107" t="s">
        <v>71</v>
      </c>
      <c r="C44" s="91">
        <v>2232.3877696999998</v>
      </c>
      <c r="D44" s="91">
        <v>1917.5443892000001</v>
      </c>
      <c r="E44" s="101">
        <f t="shared" si="4"/>
        <v>-0.14103436005757641</v>
      </c>
      <c r="G44" s="91">
        <v>950.20758139999998</v>
      </c>
      <c r="H44" s="91">
        <v>775.92409070000008</v>
      </c>
      <c r="I44" s="101">
        <f>H44/G44-1</f>
        <v>-0.18341622831846616</v>
      </c>
    </row>
    <row r="45" spans="1:9" s="81" customFormat="1" x14ac:dyDescent="0.25">
      <c r="A45" s="44"/>
      <c r="B45" s="86" t="s">
        <v>6</v>
      </c>
      <c r="C45" s="87">
        <f>C44/C42</f>
        <v>0.20970042370483349</v>
      </c>
      <c r="D45" s="87">
        <f>D44/D42</f>
        <v>0.18234848125124298</v>
      </c>
      <c r="E45" s="87"/>
      <c r="F45" s="85"/>
      <c r="G45" s="87">
        <f>G44/G42</f>
        <v>0.21283225508091017</v>
      </c>
      <c r="H45" s="87">
        <f>H44/H42</f>
        <v>0.19951968819024724</v>
      </c>
      <c r="I45" s="101"/>
    </row>
    <row r="46" spans="1:9" s="81" customFormat="1" x14ac:dyDescent="0.25">
      <c r="A46" s="44">
        <v>3</v>
      </c>
      <c r="B46" s="107" t="s">
        <v>85</v>
      </c>
      <c r="C46" s="91">
        <v>739.54161270000009</v>
      </c>
      <c r="D46" s="91">
        <v>775.80644239999992</v>
      </c>
      <c r="E46" s="101">
        <f t="shared" si="4"/>
        <v>4.9036902152943318E-2</v>
      </c>
      <c r="G46" s="91">
        <v>415.25569060444906</v>
      </c>
      <c r="H46" s="91">
        <v>444.214549724005</v>
      </c>
      <c r="I46" s="101">
        <f>H46/G46-1</f>
        <v>6.9737416668277818E-2</v>
      </c>
    </row>
    <row r="47" spans="1:9" s="81" customFormat="1" x14ac:dyDescent="0.25">
      <c r="A47" s="44">
        <v>4</v>
      </c>
      <c r="B47" s="107" t="s">
        <v>76</v>
      </c>
      <c r="C47" s="91">
        <v>427.16917430000001</v>
      </c>
      <c r="D47" s="91">
        <v>463.57416269999999</v>
      </c>
      <c r="E47" s="101">
        <f t="shared" si="4"/>
        <v>8.5223819016567948E-2</v>
      </c>
      <c r="G47" s="91">
        <v>213.7903493</v>
      </c>
      <c r="H47" s="91">
        <v>169.24660939999998</v>
      </c>
      <c r="I47" s="101">
        <f>H47/G47-1</f>
        <v>-0.20835243520508162</v>
      </c>
    </row>
    <row r="48" spans="1:9" s="81" customFormat="1" x14ac:dyDescent="0.25">
      <c r="A48" s="44">
        <v>5</v>
      </c>
      <c r="B48" s="107" t="s">
        <v>136</v>
      </c>
      <c r="C48" s="91">
        <v>218.70702895796498</v>
      </c>
      <c r="D48" s="91">
        <v>229.19880380924698</v>
      </c>
      <c r="E48" s="101">
        <f t="shared" si="4"/>
        <v>4.7971822859422142E-2</v>
      </c>
      <c r="G48" s="91">
        <v>101.64351234640479</v>
      </c>
      <c r="H48" s="91">
        <v>106.36021797617519</v>
      </c>
      <c r="I48" s="101">
        <f t="shared" ref="I48:I57" si="5">H48/G48-1</f>
        <v>4.6404394347331346E-2</v>
      </c>
    </row>
    <row r="49" spans="1:9" s="81" customFormat="1" x14ac:dyDescent="0.25">
      <c r="A49" s="44">
        <v>6</v>
      </c>
      <c r="B49" s="107" t="s">
        <v>137</v>
      </c>
      <c r="C49" s="91">
        <v>148.24060019999999</v>
      </c>
      <c r="D49" s="91">
        <v>112.8004306</v>
      </c>
      <c r="E49" s="101">
        <f t="shared" si="4"/>
        <v>-0.23907195162584072</v>
      </c>
      <c r="G49" s="91">
        <v>52.083565599999993</v>
      </c>
      <c r="H49" s="91">
        <v>48.3114159</v>
      </c>
      <c r="I49" s="101">
        <f t="shared" si="5"/>
        <v>-7.2424951259481229E-2</v>
      </c>
    </row>
    <row r="50" spans="1:9" s="81" customFormat="1" x14ac:dyDescent="0.25">
      <c r="A50" s="44">
        <v>7</v>
      </c>
      <c r="B50" s="107" t="s">
        <v>132</v>
      </c>
      <c r="C50" s="91">
        <v>180.29794859999998</v>
      </c>
      <c r="D50" s="91">
        <v>171.46971049999999</v>
      </c>
      <c r="E50" s="101">
        <f t="shared" si="4"/>
        <v>-4.8964717394460622E-2</v>
      </c>
      <c r="G50" s="91">
        <v>84.18869140000001</v>
      </c>
      <c r="H50" s="91">
        <v>46.216371299999999</v>
      </c>
      <c r="I50" s="101">
        <f t="shared" si="5"/>
        <v>-0.45103825072639159</v>
      </c>
    </row>
    <row r="51" spans="1:9" s="81" customFormat="1" x14ac:dyDescent="0.25">
      <c r="A51" s="44">
        <v>8</v>
      </c>
      <c r="B51" s="107" t="s">
        <v>77</v>
      </c>
      <c r="C51" s="91">
        <v>123.79807</v>
      </c>
      <c r="D51" s="91">
        <v>115.72792</v>
      </c>
      <c r="E51" s="101">
        <f t="shared" si="4"/>
        <v>-6.5188011412455782E-2</v>
      </c>
      <c r="G51" s="91">
        <v>56.106050000000003</v>
      </c>
      <c r="H51" s="91">
        <v>37.1723</v>
      </c>
      <c r="I51" s="101">
        <f t="shared" si="5"/>
        <v>-0.33746360686592625</v>
      </c>
    </row>
    <row r="52" spans="1:9" s="81" customFormat="1" x14ac:dyDescent="0.25">
      <c r="A52" s="44">
        <v>9</v>
      </c>
      <c r="B52" s="107" t="s">
        <v>42</v>
      </c>
      <c r="C52" s="91">
        <v>116.8762672</v>
      </c>
      <c r="D52" s="91">
        <v>78.845451299999993</v>
      </c>
      <c r="E52" s="101">
        <f t="shared" si="4"/>
        <v>-0.32539382725939769</v>
      </c>
      <c r="G52" s="91">
        <v>34.166356399999998</v>
      </c>
      <c r="H52" s="91">
        <v>24.497367399999998</v>
      </c>
      <c r="I52" s="101">
        <f t="shared" si="5"/>
        <v>-0.28299736989221358</v>
      </c>
    </row>
    <row r="53" spans="1:9" s="81" customFormat="1" x14ac:dyDescent="0.25">
      <c r="A53" s="44">
        <v>10</v>
      </c>
      <c r="B53" s="107" t="s">
        <v>78</v>
      </c>
      <c r="C53" s="91">
        <v>40.881149100000002</v>
      </c>
      <c r="D53" s="91">
        <v>39.720714000000001</v>
      </c>
      <c r="E53" s="101">
        <f t="shared" si="4"/>
        <v>-2.8385579308483844E-2</v>
      </c>
      <c r="G53" s="91">
        <v>22.2550405</v>
      </c>
      <c r="H53" s="91">
        <v>21.509917000000002</v>
      </c>
      <c r="I53" s="101">
        <f t="shared" si="5"/>
        <v>-3.3481111840708566E-2</v>
      </c>
    </row>
    <row r="54" spans="1:9" s="81" customFormat="1" x14ac:dyDescent="0.25">
      <c r="A54" s="44">
        <v>11</v>
      </c>
      <c r="B54" s="107" t="s">
        <v>74</v>
      </c>
      <c r="C54" s="91">
        <v>38.032389999999999</v>
      </c>
      <c r="D54" s="91">
        <v>30.801100000000002</v>
      </c>
      <c r="E54" s="101">
        <f t="shared" si="4"/>
        <v>-0.19013504015919058</v>
      </c>
      <c r="G54" s="91">
        <v>15.03293</v>
      </c>
      <c r="H54" s="91">
        <v>20.236039999999999</v>
      </c>
      <c r="I54" s="101">
        <f t="shared" si="5"/>
        <v>0.34611416403854722</v>
      </c>
    </row>
    <row r="55" spans="1:9" s="81" customFormat="1" x14ac:dyDescent="0.25">
      <c r="A55" s="44">
        <v>12</v>
      </c>
      <c r="B55" s="107" t="s">
        <v>138</v>
      </c>
      <c r="C55" s="91">
        <v>108.01615</v>
      </c>
      <c r="D55" s="91">
        <v>97.706289999999996</v>
      </c>
      <c r="E55" s="101">
        <f t="shared" si="4"/>
        <v>-9.5447393746212916E-2</v>
      </c>
      <c r="G55" s="91">
        <v>53.996690000000001</v>
      </c>
      <c r="H55" s="91">
        <v>20.06972</v>
      </c>
      <c r="I55" s="101">
        <f t="shared" si="5"/>
        <v>-0.62831573564972221</v>
      </c>
    </row>
    <row r="56" spans="1:9" s="81" customFormat="1" x14ac:dyDescent="0.25">
      <c r="A56" s="44">
        <v>13</v>
      </c>
      <c r="B56" s="107" t="s">
        <v>86</v>
      </c>
      <c r="C56" s="91">
        <v>130.04299</v>
      </c>
      <c r="D56" s="91">
        <v>128.71430000000001</v>
      </c>
      <c r="E56" s="101">
        <f t="shared" si="4"/>
        <v>-1.0217313520705651E-2</v>
      </c>
      <c r="G56" s="91">
        <v>47.783119999999997</v>
      </c>
      <c r="H56" s="91">
        <v>17.082229999999999</v>
      </c>
      <c r="I56" s="101">
        <f t="shared" si="5"/>
        <v>-0.64250492642590107</v>
      </c>
    </row>
    <row r="57" spans="1:9" s="81" customFormat="1" x14ac:dyDescent="0.25">
      <c r="A57" s="44">
        <v>14</v>
      </c>
      <c r="B57" s="107" t="s">
        <v>79</v>
      </c>
      <c r="C57" s="91">
        <v>73.819900000000004</v>
      </c>
      <c r="D57" s="91">
        <v>46.693019999999997</v>
      </c>
      <c r="E57" s="101">
        <f t="shared" si="4"/>
        <v>-0.36747381126227485</v>
      </c>
      <c r="G57" s="91">
        <v>20.83136</v>
      </c>
      <c r="H57" s="91">
        <v>14.608000000000001</v>
      </c>
      <c r="I57" s="101">
        <f t="shared" si="5"/>
        <v>-0.29874957755998643</v>
      </c>
    </row>
    <row r="58" spans="1:9" s="81" customFormat="1" x14ac:dyDescent="0.25">
      <c r="A58" s="44">
        <v>15</v>
      </c>
      <c r="B58" s="107" t="s">
        <v>87</v>
      </c>
      <c r="C58" s="91">
        <v>24.35444</v>
      </c>
      <c r="D58" s="91">
        <v>25.06053</v>
      </c>
      <c r="E58" s="101">
        <f>D58/C58-1</f>
        <v>2.8992249462520991E-2</v>
      </c>
      <c r="G58" s="91">
        <v>11.42515</v>
      </c>
      <c r="H58" s="91">
        <v>13.88255</v>
      </c>
      <c r="I58" s="101">
        <f>H58/G58-1</f>
        <v>0.21508689163818406</v>
      </c>
    </row>
    <row r="59" spans="1:9" x14ac:dyDescent="0.25">
      <c r="B59" s="109"/>
    </row>
  </sheetData>
  <mergeCells count="4">
    <mergeCell ref="A1:I1"/>
    <mergeCell ref="A2:I2"/>
    <mergeCell ref="D3:E3"/>
    <mergeCell ref="H3:I3"/>
  </mergeCells>
  <conditionalFormatting sqref="D25:D28 H25:H27 H58 D58 D48:D54 H40 D40:D41 H30 D30 D43:D44 H44 H46 D46 D32:D37 H32:H37">
    <cfRule type="expression" dxfId="16" priority="16" stopIfTrue="1">
      <formula>"если($J$6&lt;$I$6)"</formula>
    </cfRule>
  </conditionalFormatting>
  <conditionalFormatting sqref="D55:D57">
    <cfRule type="expression" dxfId="15" priority="15" stopIfTrue="1">
      <formula>"если($J$6&lt;$I$6)"</formula>
    </cfRule>
  </conditionalFormatting>
  <conditionalFormatting sqref="D38">
    <cfRule type="expression" dxfId="14" priority="14" stopIfTrue="1">
      <formula>"если($J$6&lt;$I$6)"</formula>
    </cfRule>
  </conditionalFormatting>
  <conditionalFormatting sqref="H41 H48:H54">
    <cfRule type="expression" dxfId="13" priority="13" stopIfTrue="1">
      <formula>"если($J$6&lt;$I$6)"</formula>
    </cfRule>
  </conditionalFormatting>
  <conditionalFormatting sqref="H55:H57">
    <cfRule type="expression" dxfId="12" priority="12" stopIfTrue="1">
      <formula>"если($J$6&lt;$I$6)"</formula>
    </cfRule>
  </conditionalFormatting>
  <conditionalFormatting sqref="H38">
    <cfRule type="expression" dxfId="11" priority="11" stopIfTrue="1">
      <formula>"если($J$6&lt;$I$6)"</formula>
    </cfRule>
  </conditionalFormatting>
  <conditionalFormatting sqref="D29">
    <cfRule type="expression" dxfId="10" priority="10" stopIfTrue="1">
      <formula>"если($J$6&lt;$I$6)"</formula>
    </cfRule>
  </conditionalFormatting>
  <conditionalFormatting sqref="H29">
    <cfRule type="expression" dxfId="9" priority="9" stopIfTrue="1">
      <formula>"если($J$6&lt;$I$6)"</formula>
    </cfRule>
  </conditionalFormatting>
  <conditionalFormatting sqref="D47 H47">
    <cfRule type="expression" dxfId="8" priority="8" stopIfTrue="1">
      <formula>"если($J$6&lt;$I$6)"</formula>
    </cfRule>
  </conditionalFormatting>
  <conditionalFormatting sqref="D39 H39">
    <cfRule type="expression" dxfId="7" priority="7" stopIfTrue="1">
      <formula>"если($J$6&lt;$I$6)"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B0E7BEC-8371-42CB-BDF3-4E9DCB94EE5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E7</xm:sqref>
        </x14:conditionalFormatting>
        <x14:conditionalFormatting xmlns:xm="http://schemas.microsoft.com/office/excel/2006/main">
          <x14:cfRule type="iconSet" priority="5" id="{BCF48AD3-20D9-498C-94BD-3A994ADFACB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E8 E10:E22</xm:sqref>
        </x14:conditionalFormatting>
        <x14:conditionalFormatting xmlns:xm="http://schemas.microsoft.com/office/excel/2006/main">
          <x14:cfRule type="iconSet" priority="4" id="{19CCF666-0BE9-4E69-AFCC-22DDE5C50A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E42 E6 I6 I24 E24 I42</xm:sqref>
        </x14:conditionalFormatting>
        <x14:conditionalFormatting xmlns:xm="http://schemas.microsoft.com/office/excel/2006/main">
          <x14:cfRule type="iconSet" priority="17" id="{339D3460-3E06-4A83-AE5E-EB06EB16FFC3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E43:E44 I43:I44 I7:I8 I25:I30 E25:E30 I10:I22 I46:I58 E46:E58 E32:E40 I32:I40</xm:sqref>
        </x14:conditionalFormatting>
        <x14:conditionalFormatting xmlns:xm="http://schemas.microsoft.com/office/excel/2006/main">
          <x14:cfRule type="iconSet" priority="3" id="{2752AB13-BA62-46B8-A009-445A74BB765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I9</xm:sqref>
        </x14:conditionalFormatting>
        <x14:conditionalFormatting xmlns:xm="http://schemas.microsoft.com/office/excel/2006/main">
          <x14:cfRule type="iconSet" priority="2" id="{F1A7FC3E-7170-4E91-8C6C-2106DB7E960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I45</xm:sqref>
        </x14:conditionalFormatting>
        <x14:conditionalFormatting xmlns:xm="http://schemas.microsoft.com/office/excel/2006/main">
          <x14:cfRule type="iconSet" priority="1" id="{3529C0D0-BB8F-4F61-B12C-8B1803A50105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</vt:lpstr>
      <vt:lpstr>Товарная структура стоим</vt:lpstr>
      <vt:lpstr>Товарная структура вес</vt:lpstr>
      <vt:lpstr>Осн. партнеры России</vt:lpstr>
      <vt:lpstr>Осн. партнёры Киргизии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2016-02-17T10:23:02Z</dcterms:modified>
</cp:coreProperties>
</file>